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ymo\UGent\Mayté Fernandez - Projectmanagement\Data_Groupsworks\Data PM group work 2016-2017\Group17\"/>
    </mc:Choice>
  </mc:AlternateContent>
  <xr:revisionPtr revIDLastSave="3" documentId="13_ncr:1_{F10741CE-B3B2-42B8-AA67-2DFB8C29F9C0}" xr6:coauthVersionLast="44" xr6:coauthVersionMax="45" xr10:uidLastSave="{E1EBE4D9-BF66-40F2-85FB-FCD14E59D6A4}"/>
  <bookViews>
    <workbookView xWindow="-120" yWindow="-120" windowWidth="29040" windowHeight="15840" firstSheet="2" activeTab="12" xr2:uid="{00000000-000D-0000-FFFF-FFFF00000000}"/>
  </bookViews>
  <sheets>
    <sheet name="Baseline Schedule" sheetId="1" r:id="rId1"/>
    <sheet name="Gantt chart" sheetId="6" r:id="rId2"/>
    <sheet name="Resources" sheetId="2" r:id="rId3"/>
    <sheet name="Risk Analysis" sheetId="3" r:id="rId4"/>
    <sheet name="Agenda" sheetId="4" r:id="rId5"/>
    <sheet name="Tracking Overview" sheetId="5" r:id="rId6"/>
    <sheet name="AC, EV, PV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3" r:id="rId12"/>
    <sheet name="SPI(t)" sheetId="12" r:id="rId13"/>
  </sheets>
  <externalReferences>
    <externalReference r:id="rId14"/>
  </externalReferenc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" i="2" l="1"/>
  <c r="U5" i="2"/>
  <c r="U10" i="2"/>
  <c r="U11" i="2"/>
  <c r="I3" i="2"/>
  <c r="U4" i="2"/>
  <c r="X5" i="3"/>
  <c r="Y5" i="3"/>
  <c r="Z5" i="3"/>
  <c r="X6" i="3"/>
  <c r="Y6" i="3"/>
  <c r="Z6" i="3"/>
  <c r="X7" i="3"/>
  <c r="Y7" i="3"/>
  <c r="Z7" i="3"/>
  <c r="X8" i="3"/>
  <c r="Y8" i="3"/>
  <c r="Z8" i="3"/>
  <c r="X9" i="3"/>
  <c r="Y9" i="3"/>
  <c r="Z9" i="3"/>
  <c r="X10" i="3"/>
  <c r="Y10" i="3"/>
  <c r="Z10" i="3"/>
  <c r="X11" i="3"/>
  <c r="Y11" i="3"/>
  <c r="Z11" i="3"/>
  <c r="X12" i="3"/>
  <c r="Y12" i="3"/>
  <c r="Z12" i="3"/>
  <c r="X13" i="3"/>
  <c r="Y13" i="3"/>
  <c r="Z13" i="3"/>
  <c r="X14" i="3"/>
  <c r="Y14" i="3"/>
  <c r="Z14" i="3"/>
  <c r="X15" i="3"/>
  <c r="Y15" i="3"/>
  <c r="Z15" i="3"/>
  <c r="X16" i="3"/>
  <c r="Y16" i="3"/>
  <c r="Z16" i="3"/>
  <c r="X17" i="3"/>
  <c r="Y17" i="3"/>
  <c r="Z17" i="3"/>
  <c r="X18" i="3"/>
  <c r="Y18" i="3"/>
  <c r="Z18" i="3"/>
  <c r="X19" i="3"/>
  <c r="Y19" i="3"/>
  <c r="Z19" i="3"/>
  <c r="X20" i="3"/>
  <c r="Y20" i="3"/>
  <c r="Z20" i="3"/>
  <c r="X21" i="3"/>
  <c r="Y21" i="3"/>
  <c r="Z21" i="3"/>
  <c r="X22" i="3"/>
  <c r="Y22" i="3"/>
  <c r="Z22" i="3"/>
  <c r="X23" i="3"/>
  <c r="Y23" i="3"/>
  <c r="Z23" i="3"/>
  <c r="X24" i="3"/>
  <c r="Y24" i="3"/>
  <c r="Z24" i="3"/>
  <c r="X25" i="3"/>
  <c r="Y25" i="3"/>
  <c r="Z25" i="3"/>
  <c r="X26" i="3"/>
  <c r="Y26" i="3"/>
  <c r="Z26" i="3"/>
  <c r="X27" i="3"/>
  <c r="Y27" i="3"/>
  <c r="Z27" i="3"/>
  <c r="X28" i="3"/>
  <c r="Y28" i="3"/>
  <c r="Z28" i="3"/>
  <c r="X29" i="3"/>
  <c r="Y29" i="3"/>
  <c r="Z29" i="3"/>
  <c r="X30" i="3"/>
  <c r="Y30" i="3"/>
  <c r="Z30" i="3"/>
  <c r="X31" i="3"/>
  <c r="Y31" i="3"/>
  <c r="Z31" i="3"/>
  <c r="X32" i="3"/>
  <c r="Y32" i="3"/>
  <c r="Z32" i="3"/>
  <c r="Z4" i="3"/>
  <c r="Y4" i="3"/>
  <c r="X4" i="3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" i="1"/>
  <c r="U9" i="2"/>
  <c r="U8" i="2"/>
  <c r="U7" i="2"/>
  <c r="U6" i="2"/>
</calcChain>
</file>

<file path=xl/sharedStrings.xml><?xml version="1.0" encoding="utf-8"?>
<sst xmlns="http://schemas.openxmlformats.org/spreadsheetml/2006/main" count="441" uniqueCount="264">
  <si>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</si>
  <si>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</si>
  <si>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</si>
  <si>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</si>
  <si>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</si>
  <si>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</si>
  <si>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</si>
  <si>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</si>
  <si>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</si>
  <si>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</si>
  <si>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</si>
  <si>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</si>
  <si>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</si>
  <si>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</si>
  <si>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</si>
  <si>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</si>
  <si>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</si>
  <si>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</si>
  <si>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Construction house</t>
  </si>
  <si>
    <t>1</t>
  </si>
  <si>
    <t>114d 7h</t>
  </si>
  <si>
    <t>Organization construction site</t>
  </si>
  <si>
    <t>1.1</t>
  </si>
  <si>
    <t>FS2</t>
  </si>
  <si>
    <t>1d</t>
  </si>
  <si>
    <t>Excavation/fundation crew[4.00 #4]</t>
  </si>
  <si>
    <t>Excavation</t>
  </si>
  <si>
    <t>1.2</t>
  </si>
  <si>
    <t>1FS</t>
  </si>
  <si>
    <t>FS3+2d</t>
  </si>
  <si>
    <t>4d 4h</t>
  </si>
  <si>
    <t>Fundation</t>
  </si>
  <si>
    <t>1.3</t>
  </si>
  <si>
    <t>2FS+2d</t>
  </si>
  <si>
    <t>FS4+1d</t>
  </si>
  <si>
    <t>3d</t>
  </si>
  <si>
    <t>Floor basement</t>
  </si>
  <si>
    <t>1.4</t>
  </si>
  <si>
    <t>3FS+1d</t>
  </si>
  <si>
    <t>FS5</t>
  </si>
  <si>
    <t>2d</t>
  </si>
  <si>
    <t>Masonry[4.00 #4]</t>
  </si>
  <si>
    <t>masonry basement</t>
  </si>
  <si>
    <t>1.5</t>
  </si>
  <si>
    <t>4FS</t>
  </si>
  <si>
    <t>FS6;FS7</t>
  </si>
  <si>
    <t>4d</t>
  </si>
  <si>
    <t>Sewage</t>
  </si>
  <si>
    <t>1.6</t>
  </si>
  <si>
    <t>5FS</t>
  </si>
  <si>
    <t>FS7</t>
  </si>
  <si>
    <t>1d 3h</t>
  </si>
  <si>
    <t>Pier and beam/joist basement</t>
  </si>
  <si>
    <t>1.7</t>
  </si>
  <si>
    <t>5FS;6FS</t>
  </si>
  <si>
    <t>FS8</t>
  </si>
  <si>
    <t>1d 4h</t>
  </si>
  <si>
    <t>Masonry ground level + first level</t>
  </si>
  <si>
    <t>1.8</t>
  </si>
  <si>
    <t>7FS</t>
  </si>
  <si>
    <t>FS10;FS9;FS26+2w 4d</t>
  </si>
  <si>
    <t>28d</t>
  </si>
  <si>
    <t>Sills</t>
  </si>
  <si>
    <t>1.9</t>
  </si>
  <si>
    <t>8FS</t>
  </si>
  <si>
    <t>FS16</t>
  </si>
  <si>
    <t>1d 2h</t>
  </si>
  <si>
    <t>Floor/Sills worker[2.00 #2]</t>
  </si>
  <si>
    <t>Roof construction</t>
  </si>
  <si>
    <t>1.10</t>
  </si>
  <si>
    <t>FS11;FS13;FS14;FS15;FS16</t>
  </si>
  <si>
    <t>12d</t>
  </si>
  <si>
    <t>Roof worker[3.00 #3]</t>
  </si>
  <si>
    <t>Gutter instalment</t>
  </si>
  <si>
    <t>1.11</t>
  </si>
  <si>
    <t>10FS</t>
  </si>
  <si>
    <t>Plumber</t>
  </si>
  <si>
    <t>Inner joinery</t>
  </si>
  <si>
    <t>1.12</t>
  </si>
  <si>
    <t>16FS</t>
  </si>
  <si>
    <t>FS15</t>
  </si>
  <si>
    <t>Joiner (jointing/doors/windows)[2.00 #2]</t>
  </si>
  <si>
    <t>Ventilation provisions</t>
  </si>
  <si>
    <t>1.13</t>
  </si>
  <si>
    <t>FS18</t>
  </si>
  <si>
    <t>plumbing</t>
  </si>
  <si>
    <t>1.14</t>
  </si>
  <si>
    <t>electricity</t>
  </si>
  <si>
    <t>1.15</t>
  </si>
  <si>
    <t>10FS;12FS</t>
  </si>
  <si>
    <t>Electrician</t>
  </si>
  <si>
    <t>Outer doors and windows</t>
  </si>
  <si>
    <t>1.16</t>
  </si>
  <si>
    <t>10FS;9FS</t>
  </si>
  <si>
    <t>FS12;FS17;FS18</t>
  </si>
  <si>
    <t>Inner window sills</t>
  </si>
  <si>
    <t>1.17</t>
  </si>
  <si>
    <t>Plastering</t>
  </si>
  <si>
    <t>1.18</t>
  </si>
  <si>
    <t>13FS;14FS;15FS;16FS;17FS</t>
  </si>
  <si>
    <t>FS19;FS20</t>
  </si>
  <si>
    <t>13d</t>
  </si>
  <si>
    <t>Plastering[2.00 #2]</t>
  </si>
  <si>
    <t>Floor insulation</t>
  </si>
  <si>
    <t>1.19</t>
  </si>
  <si>
    <t>18FS</t>
  </si>
  <si>
    <t>FS20</t>
  </si>
  <si>
    <t>Screed</t>
  </si>
  <si>
    <t>1.20</t>
  </si>
  <si>
    <t>19FS;18FS</t>
  </si>
  <si>
    <t>FS24;FS22+4w;FS25;FS27;FS28;FS29;FS21+1w 2d</t>
  </si>
  <si>
    <t>3d 4h</t>
  </si>
  <si>
    <t>Tiling floor (basement + ground level)</t>
  </si>
  <si>
    <t>1.21</t>
  </si>
  <si>
    <t>20FS+1w 2d;24FS</t>
  </si>
  <si>
    <t>FS23;FS27;FS28;FS29</t>
  </si>
  <si>
    <t>7d</t>
  </si>
  <si>
    <t>Llaminated floor (First level)</t>
  </si>
  <si>
    <t>1.22</t>
  </si>
  <si>
    <t>20FS+4w;23FS;24FS</t>
  </si>
  <si>
    <t>FS27;FS28;FS29</t>
  </si>
  <si>
    <t>2d 4h</t>
  </si>
  <si>
    <t>Wooden staircase placement</t>
  </si>
  <si>
    <t>1.23</t>
  </si>
  <si>
    <t>21FS</t>
  </si>
  <si>
    <t>FS22</t>
  </si>
  <si>
    <t>Central heating, Sanitary</t>
  </si>
  <si>
    <t>1.24</t>
  </si>
  <si>
    <t>20FS</t>
  </si>
  <si>
    <t>FS22;FS28;FS29;FS21</t>
  </si>
  <si>
    <t>Finish electricity</t>
  </si>
  <si>
    <t>1.25</t>
  </si>
  <si>
    <t>FS28;FS29</t>
  </si>
  <si>
    <t>Pointing the wall</t>
  </si>
  <si>
    <t>1.26</t>
  </si>
  <si>
    <t>8FS+2w 4d</t>
  </si>
  <si>
    <t>Inner doors</t>
  </si>
  <si>
    <t>1.27</t>
  </si>
  <si>
    <t>20FS;21FS;22FS</t>
  </si>
  <si>
    <t>Bathroom installment</t>
  </si>
  <si>
    <t>1.28</t>
  </si>
  <si>
    <t>24FS;25FS;22FS;21FS;20FS</t>
  </si>
  <si>
    <t>Bathroom/kitchen installer[2.00 #2]</t>
  </si>
  <si>
    <t>Kitchen installment</t>
  </si>
  <si>
    <t>1.29</t>
  </si>
  <si>
    <t>Type</t>
  </si>
  <si>
    <t>Availability</t>
  </si>
  <si>
    <t>Cost/Use</t>
  </si>
  <si>
    <t>Cost/Unit</t>
  </si>
  <si>
    <t>Assigned To</t>
  </si>
  <si>
    <t>Excavation/fundation crew</t>
  </si>
  <si>
    <t>Renewable</t>
  </si>
  <si>
    <t>4 100%</t>
  </si>
  <si>
    <t>1[4.00 Excavation/fundation crew];2[4.00 Excavation/fundation crew];3[4.00 Excavation/fundation crew];6[4.00 Excavation/fundation crew];</t>
  </si>
  <si>
    <t>Masonry</t>
  </si>
  <si>
    <t>4[4.00 Masonry];5[4.00 Masonry];7[4.00 Masonry];8[4.00 Masonry];26[4.00 Masonry];</t>
  </si>
  <si>
    <t>Roof worker</t>
  </si>
  <si>
    <t>3 100%</t>
  </si>
  <si>
    <t>10[3.00 Roof worker];</t>
  </si>
  <si>
    <t>1 100%</t>
  </si>
  <si>
    <t>15;25;</t>
  </si>
  <si>
    <t>11;13;14;24;</t>
  </si>
  <si>
    <t>Joiner (jointing/doors/windows)</t>
  </si>
  <si>
    <t>2 100%</t>
  </si>
  <si>
    <t>12[2.00 Joiner (jointing/doors/windows)];16[2.00 Joiner (jointing/doors/windows)];22[2.00 Joiner (jointing/doors/windows)];23[2.00 Joiner (jointing/doors/windows)];27[2.00 Joiner (jointing/doors/windows)];</t>
  </si>
  <si>
    <t>Floor/Sills worker</t>
  </si>
  <si>
    <t>9[2.00 Floor/Sills worker];17[2.00 Floor/Sills worker];19[2.00 Floor/Sills worker];20[2.00 Floor/Sills worker];21[2.00 Floor/Sills worker];</t>
  </si>
  <si>
    <t>18[2.00 Plastering];</t>
  </si>
  <si>
    <t>Bathroom/kitchen installer</t>
  </si>
  <si>
    <t>28[2.00 Bathroom/kitchen installer];29[2.00 Bathroom/kitchen installer];</t>
  </si>
  <si>
    <t>Activity Duration Distribution Profiles</t>
  </si>
  <si>
    <t>Description</t>
  </si>
  <si>
    <t>Optimistic</t>
  </si>
  <si>
    <t>Most Probable</t>
  </si>
  <si>
    <t>Pessimistic</t>
  </si>
  <si>
    <t>919h</t>
  </si>
  <si>
    <t>8h</t>
  </si>
  <si>
    <t>standard - symmetric</t>
  </si>
  <si>
    <t>36h</t>
  </si>
  <si>
    <t>24h</t>
  </si>
  <si>
    <t>16h</t>
  </si>
  <si>
    <t>32h</t>
  </si>
  <si>
    <t>11h</t>
  </si>
  <si>
    <t>12h</t>
  </si>
  <si>
    <t>224h</t>
  </si>
  <si>
    <t>10h</t>
  </si>
  <si>
    <t>96h</t>
  </si>
  <si>
    <t>104h</t>
  </si>
  <si>
    <t>28h</t>
  </si>
  <si>
    <t>56h</t>
  </si>
  <si>
    <t>20h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</si>
  <si>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</si>
  <si>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</si>
  <si>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</si>
  <si>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</si>
  <si>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</si>
  <si>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</si>
  <si>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</si>
  <si>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</si>
  <si>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</si>
  <si>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</si>
  <si>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</si>
  <si>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</si>
  <si>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</si>
  <si>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</si>
  <si>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</si>
  <si>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</si>
  <si>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</si>
  <si>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</si>
  <si>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</si>
  <si>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</si>
  <si>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</si>
  <si>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</si>
  <si>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</si>
  <si>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</si>
  <si>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</si>
  <si>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</si>
  <si>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</si>
  <si>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</si>
  <si>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</si>
  <si>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</si>
  <si>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</si>
  <si>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</si>
  <si>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</si>
  <si>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</si>
  <si>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</si>
  <si>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</si>
  <si>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</si>
  <si>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</si>
  <si>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</si>
  <si>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</si>
  <si>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</si>
  <si>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</si>
  <si>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</si>
  <si>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</si>
  <si>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</si>
  <si>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</si>
  <si>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</si>
  <si>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</si>
  <si>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</si>
  <si>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</si>
  <si>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</si>
  <si>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</si>
  <si>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</si>
  <si>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</si>
  <si>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</si>
  <si>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</si>
  <si>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</si>
  <si>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</si>
  <si>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</si>
  <si>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</si>
  <si>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</si>
  <si>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</si>
  <si>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</si>
  <si>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</si>
  <si>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</si>
  <si>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</si>
  <si>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</si>
  <si>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</si>
  <si>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</si>
  <si>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</si>
  <si>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</si>
  <si>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</si>
  <si>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Cost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</si>
</sst>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:mm"/>
    <numFmt numFmtId="165" formatCode="#,##0.00\€"/>
    <numFmt numFmtId="166" formatCode="dd/mm/yyyy"/>
  </numFmts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2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166" fontId="2" fillId="5" borderId="1" xfId="0" applyNumberFormat="1" applyFont="1" applyFill="1" applyBorder="1" applyAlignment="1">
      <alignment wrapText="1"/>
    </xf>
    <xf numFmtId="0" fontId="5" fillId="0" borderId="0" xfId="0" applyFont="1"/>
    <xf numFmtId="4" fontId="0" fillId="0" borderId="0" xfId="0" applyNumberFormat="1"/>
    <xf numFmtId="0" fontId="0" fillId="0" borderId="0" xfId="0" applyFill="1" applyBorder="1"/>
    <xf numFmtId="0" fontId="1" fillId="2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</cellXfs>
  <cellStyles count="1">
    <cellStyle name="Standaard" xfId="0" builtinId="0"/>
  </cellStyles>
  <dxfs count="4"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b="1"/>
              <a:t>Baseline schedule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'Baseline Schedule'!$F$2</c:f>
              <c:strCache>
                <c:ptCount val="1"/>
                <c:pt idx="0">
                  <c:v>Baseline Start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'Baseline Schedule'!$B$4:$B$32</c:f>
              <c:strCache>
                <c:ptCount val="29"/>
                <c:pt idx="0">
                  <c:v>Organization construction site</c:v>
                </c:pt>
                <c:pt idx="1">
                  <c:v>Excavation</c:v>
                </c:pt>
                <c:pt idx="2">
                  <c:v>Fundation</c:v>
                </c:pt>
                <c:pt idx="3">
                  <c:v>Floor basement</c:v>
                </c:pt>
                <c:pt idx="4">
                  <c:v>masonry basement</c:v>
                </c:pt>
                <c:pt idx="5">
                  <c:v>Sewage</c:v>
                </c:pt>
                <c:pt idx="6">
                  <c:v>Pier and beam/joist basement</c:v>
                </c:pt>
                <c:pt idx="7">
                  <c:v>Masonry ground level + first level</c:v>
                </c:pt>
                <c:pt idx="8">
                  <c:v>Sills</c:v>
                </c:pt>
                <c:pt idx="9">
                  <c:v>Roof construction</c:v>
                </c:pt>
                <c:pt idx="10">
                  <c:v>Gutter instalment</c:v>
                </c:pt>
                <c:pt idx="11">
                  <c:v>Inner joinery</c:v>
                </c:pt>
                <c:pt idx="12">
                  <c:v>Ventilation provisions</c:v>
                </c:pt>
                <c:pt idx="13">
                  <c:v>plumbing</c:v>
                </c:pt>
                <c:pt idx="14">
                  <c:v>electricity</c:v>
                </c:pt>
                <c:pt idx="15">
                  <c:v>Outer doors and windows</c:v>
                </c:pt>
                <c:pt idx="16">
                  <c:v>Inner window sills</c:v>
                </c:pt>
                <c:pt idx="17">
                  <c:v>Plastering</c:v>
                </c:pt>
                <c:pt idx="18">
                  <c:v>Floor insulation</c:v>
                </c:pt>
                <c:pt idx="19">
                  <c:v>Screed</c:v>
                </c:pt>
                <c:pt idx="20">
                  <c:v>Tiling floor (basement + ground level)</c:v>
                </c:pt>
                <c:pt idx="21">
                  <c:v>Llaminated floor (First level)</c:v>
                </c:pt>
                <c:pt idx="22">
                  <c:v>Wooden staircase placement</c:v>
                </c:pt>
                <c:pt idx="23">
                  <c:v>Central heating, Sanitary</c:v>
                </c:pt>
                <c:pt idx="24">
                  <c:v>Finish electricity</c:v>
                </c:pt>
                <c:pt idx="25">
                  <c:v>Pointing the wall</c:v>
                </c:pt>
                <c:pt idx="26">
                  <c:v>Inner doors</c:v>
                </c:pt>
                <c:pt idx="27">
                  <c:v>Bathroom installment</c:v>
                </c:pt>
                <c:pt idx="28">
                  <c:v>Kitchen installment</c:v>
                </c:pt>
              </c:strCache>
            </c:strRef>
          </c:cat>
          <c:val>
            <c:numRef>
              <c:f>'Baseline Schedule'!$F$4:$F$32</c:f>
              <c:numCache>
                <c:formatCode>dd/mm/yyyy\ h:mm</c:formatCode>
                <c:ptCount val="29"/>
                <c:pt idx="0">
                  <c:v>42737.333333333299</c:v>
                </c:pt>
                <c:pt idx="1">
                  <c:v>42739.541666666701</c:v>
                </c:pt>
                <c:pt idx="2">
                  <c:v>42748.333333333299</c:v>
                </c:pt>
                <c:pt idx="3">
                  <c:v>42755.333333333299</c:v>
                </c:pt>
                <c:pt idx="4">
                  <c:v>42760.333333333299</c:v>
                </c:pt>
                <c:pt idx="5">
                  <c:v>42766.333333333299</c:v>
                </c:pt>
                <c:pt idx="6">
                  <c:v>42767.458333333299</c:v>
                </c:pt>
                <c:pt idx="7">
                  <c:v>42768.666666666701</c:v>
                </c:pt>
                <c:pt idx="8">
                  <c:v>42808.666666666701</c:v>
                </c:pt>
                <c:pt idx="9">
                  <c:v>42808.666666666701</c:v>
                </c:pt>
                <c:pt idx="10">
                  <c:v>42824.666666666701</c:v>
                </c:pt>
                <c:pt idx="11">
                  <c:v>42829.666666666701</c:v>
                </c:pt>
                <c:pt idx="12">
                  <c:v>42824.666666666701</c:v>
                </c:pt>
                <c:pt idx="13">
                  <c:v>42824.666666666701</c:v>
                </c:pt>
                <c:pt idx="14">
                  <c:v>42831.666666666701</c:v>
                </c:pt>
                <c:pt idx="15">
                  <c:v>42824.666666666701</c:v>
                </c:pt>
                <c:pt idx="16">
                  <c:v>42829.666666666701</c:v>
                </c:pt>
                <c:pt idx="17">
                  <c:v>42836.666666666701</c:v>
                </c:pt>
                <c:pt idx="18">
                  <c:v>42857.666666666701</c:v>
                </c:pt>
                <c:pt idx="19">
                  <c:v>42858.666666666701</c:v>
                </c:pt>
                <c:pt idx="20">
                  <c:v>42873.458333333299</c:v>
                </c:pt>
                <c:pt idx="21">
                  <c:v>42894.458333333299</c:v>
                </c:pt>
                <c:pt idx="22">
                  <c:v>42885.458333333299</c:v>
                </c:pt>
                <c:pt idx="23">
                  <c:v>42864.458333333299</c:v>
                </c:pt>
                <c:pt idx="24">
                  <c:v>42864.458333333299</c:v>
                </c:pt>
                <c:pt idx="25">
                  <c:v>42828.666666666701</c:v>
                </c:pt>
                <c:pt idx="26">
                  <c:v>42898.666666666701</c:v>
                </c:pt>
                <c:pt idx="27">
                  <c:v>42898.666666666701</c:v>
                </c:pt>
                <c:pt idx="28">
                  <c:v>42898.666666666701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BF-4F77-A0FE-431BA32F86EB}"/>
            </c:ext>
          </c:extLst>
        </c:ser>
        <c:ser>
          <c:idx val="1"/>
          <c:order val="1"/>
          <c:tx>
            <c:strRef>
              <c:f>'Baseline Schedule'!$P$2</c:f>
              <c:strCache>
                <c:ptCount val="1"/>
                <c:pt idx="0">
                  <c:v>Baseline duration (in calendar days)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'Baseline Schedule'!$B$4:$B$32</c:f>
              <c:strCache>
                <c:ptCount val="29"/>
                <c:pt idx="0">
                  <c:v>Organization construction site</c:v>
                </c:pt>
                <c:pt idx="1">
                  <c:v>Excavation</c:v>
                </c:pt>
                <c:pt idx="2">
                  <c:v>Fundation</c:v>
                </c:pt>
                <c:pt idx="3">
                  <c:v>Floor basement</c:v>
                </c:pt>
                <c:pt idx="4">
                  <c:v>masonry basement</c:v>
                </c:pt>
                <c:pt idx="5">
                  <c:v>Sewage</c:v>
                </c:pt>
                <c:pt idx="6">
                  <c:v>Pier and beam/joist basement</c:v>
                </c:pt>
                <c:pt idx="7">
                  <c:v>Masonry ground level + first level</c:v>
                </c:pt>
                <c:pt idx="8">
                  <c:v>Sills</c:v>
                </c:pt>
                <c:pt idx="9">
                  <c:v>Roof construction</c:v>
                </c:pt>
                <c:pt idx="10">
                  <c:v>Gutter instalment</c:v>
                </c:pt>
                <c:pt idx="11">
                  <c:v>Inner joinery</c:v>
                </c:pt>
                <c:pt idx="12">
                  <c:v>Ventilation provisions</c:v>
                </c:pt>
                <c:pt idx="13">
                  <c:v>plumbing</c:v>
                </c:pt>
                <c:pt idx="14">
                  <c:v>electricity</c:v>
                </c:pt>
                <c:pt idx="15">
                  <c:v>Outer doors and windows</c:v>
                </c:pt>
                <c:pt idx="16">
                  <c:v>Inner window sills</c:v>
                </c:pt>
                <c:pt idx="17">
                  <c:v>Plastering</c:v>
                </c:pt>
                <c:pt idx="18">
                  <c:v>Floor insulation</c:v>
                </c:pt>
                <c:pt idx="19">
                  <c:v>Screed</c:v>
                </c:pt>
                <c:pt idx="20">
                  <c:v>Tiling floor (basement + ground level)</c:v>
                </c:pt>
                <c:pt idx="21">
                  <c:v>Llaminated floor (First level)</c:v>
                </c:pt>
                <c:pt idx="22">
                  <c:v>Wooden staircase placement</c:v>
                </c:pt>
                <c:pt idx="23">
                  <c:v>Central heating, Sanitary</c:v>
                </c:pt>
                <c:pt idx="24">
                  <c:v>Finish electricity</c:v>
                </c:pt>
                <c:pt idx="25">
                  <c:v>Pointing the wall</c:v>
                </c:pt>
                <c:pt idx="26">
                  <c:v>Inner doors</c:v>
                </c:pt>
                <c:pt idx="27">
                  <c:v>Bathroom installment</c:v>
                </c:pt>
                <c:pt idx="28">
                  <c:v>Kitchen installment</c:v>
                </c:pt>
              </c:strCache>
            </c:strRef>
          </c:cat>
          <c:val>
            <c:numRef>
              <c:f>'Baseline Schedule'!$P$4:$P$32</c:f>
              <c:numCache>
                <c:formatCode>General</c:formatCode>
                <c:ptCount val="29"/>
                <c:pt idx="0">
                  <c:v>0.375</c:v>
                </c:pt>
                <c:pt idx="1">
                  <c:v>6.1666666665987577</c:v>
                </c:pt>
                <c:pt idx="2">
                  <c:v>4.375</c:v>
                </c:pt>
                <c:pt idx="3">
                  <c:v>3.375</c:v>
                </c:pt>
                <c:pt idx="4">
                  <c:v>5.375</c:v>
                </c:pt>
                <c:pt idx="5">
                  <c:v>1.125</c:v>
                </c:pt>
                <c:pt idx="6">
                  <c:v>1.2083333334012423</c:v>
                </c:pt>
                <c:pt idx="7">
                  <c:v>40</c:v>
                </c:pt>
                <c:pt idx="8">
                  <c:v>1.7083333332993789</c:v>
                </c:pt>
                <c:pt idx="9">
                  <c:v>16</c:v>
                </c:pt>
                <c:pt idx="10">
                  <c:v>4</c:v>
                </c:pt>
                <c:pt idx="11">
                  <c:v>2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1</c:v>
                </c:pt>
                <c:pt idx="17">
                  <c:v>21</c:v>
                </c:pt>
                <c:pt idx="18">
                  <c:v>1</c:v>
                </c:pt>
                <c:pt idx="19">
                  <c:v>5.7916666665987577</c:v>
                </c:pt>
                <c:pt idx="20">
                  <c:v>12</c:v>
                </c:pt>
                <c:pt idx="21">
                  <c:v>4.2083333334012423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1</c:v>
                </c:pt>
                <c:pt idx="2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BF-4F77-A0FE-431BA32F8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5707656"/>
        <c:axId val="745708616"/>
      </c:barChart>
      <c:catAx>
        <c:axId val="7457076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45708616"/>
        <c:crosses val="autoZero"/>
        <c:auto val="1"/>
        <c:lblAlgn val="ctr"/>
        <c:lblOffset val="100"/>
        <c:noMultiLvlLbl val="0"/>
      </c:catAx>
      <c:valAx>
        <c:axId val="745708616"/>
        <c:scaling>
          <c:orientation val="minMax"/>
          <c:max val="42916.33"/>
          <c:min val="42737.33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b="1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dd/mm/yyyy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45707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Overview'!$AM$2:$AM$3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DE-496A-8005-5B838E851577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Overview'!$AN$2:$AN$3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DE-496A-8005-5B838E851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00001"/>
        <c:axId val="50100002"/>
      </c:lineChart>
      <c:catAx>
        <c:axId val="5010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100002"/>
        <c:crosses val="autoZero"/>
        <c:auto val="1"/>
        <c:lblAlgn val="ctr"/>
        <c:lblOffset val="100"/>
        <c:noMultiLvlLbl val="0"/>
      </c:catAx>
      <c:valAx>
        <c:axId val="5010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10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Resources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Resources!$B$2</c:f>
              <c:strCache>
                <c:ptCount val="1"/>
                <c:pt idx="0">
                  <c:v>Name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90B-471D-8419-215AE33482E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90B-471D-8419-215AE33482E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90B-471D-8419-215AE33482E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90B-471D-8419-215AE33482E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90B-471D-8419-215AE33482E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90B-471D-8419-215AE33482E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90B-471D-8419-215AE33482E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90B-471D-8419-215AE33482E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90B-471D-8419-215AE33482E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BE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Resources!$B$3:$B$11</c:f>
              <c:strCache>
                <c:ptCount val="9"/>
                <c:pt idx="0">
                  <c:v>Excavation/fundation crew</c:v>
                </c:pt>
                <c:pt idx="1">
                  <c:v>Masonry</c:v>
                </c:pt>
                <c:pt idx="2">
                  <c:v>Roof worker</c:v>
                </c:pt>
                <c:pt idx="3">
                  <c:v>Electrician</c:v>
                </c:pt>
                <c:pt idx="4">
                  <c:v>Plumber</c:v>
                </c:pt>
                <c:pt idx="5">
                  <c:v>Joiner (jointing/doors/windows)</c:v>
                </c:pt>
                <c:pt idx="6">
                  <c:v>Floor/Sills worker</c:v>
                </c:pt>
                <c:pt idx="7">
                  <c:v>Plastering</c:v>
                </c:pt>
                <c:pt idx="8">
                  <c:v>Bathroom/kitchen installer</c:v>
                </c:pt>
              </c:strCache>
            </c:strRef>
          </c:cat>
          <c:val>
            <c:numRef>
              <c:f>Resources!$U$3:$U$11</c:f>
              <c:numCache>
                <c:formatCode>General</c:formatCode>
                <c:ptCount val="9"/>
                <c:pt idx="0">
                  <c:v>12.891458016006286</c:v>
                </c:pt>
                <c:pt idx="1">
                  <c:v>46.523838179023478</c:v>
                </c:pt>
                <c:pt idx="2">
                  <c:v>10.495931918403873</c:v>
                </c:pt>
                <c:pt idx="3">
                  <c:v>1.8798683966893166</c:v>
                </c:pt>
                <c:pt idx="4">
                  <c:v>3.1186086902293688</c:v>
                </c:pt>
                <c:pt idx="5">
                  <c:v>7.5245500374720233</c:v>
                </c:pt>
                <c:pt idx="6">
                  <c:v>8.3767279935230725</c:v>
                </c:pt>
                <c:pt idx="7">
                  <c:v>7.4483979648036325</c:v>
                </c:pt>
                <c:pt idx="8">
                  <c:v>1.7406188038489498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92-4F72-B11C-E6DE0AA2A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758375762119228"/>
          <c:y val="0.10538820244384271"/>
          <c:w val="0.2731243004277083"/>
          <c:h val="0.66786531907959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b="1"/>
              <a:t>Risk</a:t>
            </a:r>
            <a:r>
              <a:rPr lang="nl-BE" b="1" baseline="0"/>
              <a:t>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'Risk Analysis'!$X$2</c:f>
              <c:strCache>
                <c:ptCount val="1"/>
                <c:pt idx="0">
                  <c:v>Optimistic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'Risk Analysis'!$B$4:$B$32</c:f>
              <c:strCache>
                <c:ptCount val="29"/>
                <c:pt idx="0">
                  <c:v>Organization construction site</c:v>
                </c:pt>
                <c:pt idx="1">
                  <c:v>Excavation</c:v>
                </c:pt>
                <c:pt idx="2">
                  <c:v>Fundation</c:v>
                </c:pt>
                <c:pt idx="3">
                  <c:v>Floor basement</c:v>
                </c:pt>
                <c:pt idx="4">
                  <c:v>masonry basement</c:v>
                </c:pt>
                <c:pt idx="5">
                  <c:v>Sewage</c:v>
                </c:pt>
                <c:pt idx="6">
                  <c:v>Pier and beam/joist basement</c:v>
                </c:pt>
                <c:pt idx="7">
                  <c:v>Masonry ground level + first level</c:v>
                </c:pt>
                <c:pt idx="8">
                  <c:v>Sills</c:v>
                </c:pt>
                <c:pt idx="9">
                  <c:v>Roof construction</c:v>
                </c:pt>
                <c:pt idx="10">
                  <c:v>Gutter instalment</c:v>
                </c:pt>
                <c:pt idx="11">
                  <c:v>Inner joinery</c:v>
                </c:pt>
                <c:pt idx="12">
                  <c:v>Ventilation provisions</c:v>
                </c:pt>
                <c:pt idx="13">
                  <c:v>plumbing</c:v>
                </c:pt>
                <c:pt idx="14">
                  <c:v>electricity</c:v>
                </c:pt>
                <c:pt idx="15">
                  <c:v>Outer doors and windows</c:v>
                </c:pt>
                <c:pt idx="16">
                  <c:v>Inner window sills</c:v>
                </c:pt>
                <c:pt idx="17">
                  <c:v>Plastering</c:v>
                </c:pt>
                <c:pt idx="18">
                  <c:v>Floor insulation</c:v>
                </c:pt>
                <c:pt idx="19">
                  <c:v>Screed</c:v>
                </c:pt>
                <c:pt idx="20">
                  <c:v>Tiling floor (basement + ground level)</c:v>
                </c:pt>
                <c:pt idx="21">
                  <c:v>Llaminated floor (First level)</c:v>
                </c:pt>
                <c:pt idx="22">
                  <c:v>Wooden staircase placement</c:v>
                </c:pt>
                <c:pt idx="23">
                  <c:v>Central heating, Sanitary</c:v>
                </c:pt>
                <c:pt idx="24">
                  <c:v>Finish electricity</c:v>
                </c:pt>
                <c:pt idx="25">
                  <c:v>Pointing the wall</c:v>
                </c:pt>
                <c:pt idx="26">
                  <c:v>Inner doors</c:v>
                </c:pt>
                <c:pt idx="27">
                  <c:v>Bathroom installment</c:v>
                </c:pt>
                <c:pt idx="28">
                  <c:v>Kitchen installment</c:v>
                </c:pt>
              </c:strCache>
            </c:strRef>
          </c:cat>
          <c:val>
            <c:numRef>
              <c:f>'Risk Analysis'!$X$4:$X$32</c:f>
              <c:numCache>
                <c:formatCode>General</c:formatCode>
                <c:ptCount val="29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98-403A-9282-71659F993ED2}"/>
            </c:ext>
          </c:extLst>
        </c:ser>
        <c:ser>
          <c:idx val="1"/>
          <c:order val="1"/>
          <c:tx>
            <c:strRef>
              <c:f>'Risk Analysis'!$Y$2</c:f>
              <c:strCache>
                <c:ptCount val="1"/>
                <c:pt idx="0">
                  <c:v>Most probable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'Risk Analysis'!$B$4:$B$32</c:f>
              <c:strCache>
                <c:ptCount val="29"/>
                <c:pt idx="0">
                  <c:v>Organization construction site</c:v>
                </c:pt>
                <c:pt idx="1">
                  <c:v>Excavation</c:v>
                </c:pt>
                <c:pt idx="2">
                  <c:v>Fundation</c:v>
                </c:pt>
                <c:pt idx="3">
                  <c:v>Floor basement</c:v>
                </c:pt>
                <c:pt idx="4">
                  <c:v>masonry basement</c:v>
                </c:pt>
                <c:pt idx="5">
                  <c:v>Sewage</c:v>
                </c:pt>
                <c:pt idx="6">
                  <c:v>Pier and beam/joist basement</c:v>
                </c:pt>
                <c:pt idx="7">
                  <c:v>Masonry ground level + first level</c:v>
                </c:pt>
                <c:pt idx="8">
                  <c:v>Sills</c:v>
                </c:pt>
                <c:pt idx="9">
                  <c:v>Roof construction</c:v>
                </c:pt>
                <c:pt idx="10">
                  <c:v>Gutter instalment</c:v>
                </c:pt>
                <c:pt idx="11">
                  <c:v>Inner joinery</c:v>
                </c:pt>
                <c:pt idx="12">
                  <c:v>Ventilation provisions</c:v>
                </c:pt>
                <c:pt idx="13">
                  <c:v>plumbing</c:v>
                </c:pt>
                <c:pt idx="14">
                  <c:v>electricity</c:v>
                </c:pt>
                <c:pt idx="15">
                  <c:v>Outer doors and windows</c:v>
                </c:pt>
                <c:pt idx="16">
                  <c:v>Inner window sills</c:v>
                </c:pt>
                <c:pt idx="17">
                  <c:v>Plastering</c:v>
                </c:pt>
                <c:pt idx="18">
                  <c:v>Floor insulation</c:v>
                </c:pt>
                <c:pt idx="19">
                  <c:v>Screed</c:v>
                </c:pt>
                <c:pt idx="20">
                  <c:v>Tiling floor (basement + ground level)</c:v>
                </c:pt>
                <c:pt idx="21">
                  <c:v>Llaminated floor (First level)</c:v>
                </c:pt>
                <c:pt idx="22">
                  <c:v>Wooden staircase placement</c:v>
                </c:pt>
                <c:pt idx="23">
                  <c:v>Central heating, Sanitary</c:v>
                </c:pt>
                <c:pt idx="24">
                  <c:v>Finish electricity</c:v>
                </c:pt>
                <c:pt idx="25">
                  <c:v>Pointing the wall</c:v>
                </c:pt>
                <c:pt idx="26">
                  <c:v>Inner doors</c:v>
                </c:pt>
                <c:pt idx="27">
                  <c:v>Bathroom installment</c:v>
                </c:pt>
                <c:pt idx="28">
                  <c:v>Kitchen installment</c:v>
                </c:pt>
              </c:strCache>
            </c:strRef>
          </c:cat>
          <c:val>
            <c:numRef>
              <c:f>'Risk Analysis'!$Y$4:$Y$32</c:f>
              <c:numCache>
                <c:formatCode>General</c:formatCode>
                <c:ptCount val="2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98-403A-9282-71659F993ED2}"/>
            </c:ext>
          </c:extLst>
        </c:ser>
        <c:ser>
          <c:idx val="2"/>
          <c:order val="2"/>
          <c:tx>
            <c:strRef>
              <c:f>'Risk Analysis'!$Z$2</c:f>
              <c:strCache>
                <c:ptCount val="1"/>
                <c:pt idx="0">
                  <c:v>Pessimistic (%)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'Risk Analysis'!$B$4:$B$32</c:f>
              <c:strCache>
                <c:ptCount val="29"/>
                <c:pt idx="0">
                  <c:v>Organization construction site</c:v>
                </c:pt>
                <c:pt idx="1">
                  <c:v>Excavation</c:v>
                </c:pt>
                <c:pt idx="2">
                  <c:v>Fundation</c:v>
                </c:pt>
                <c:pt idx="3">
                  <c:v>Floor basement</c:v>
                </c:pt>
                <c:pt idx="4">
                  <c:v>masonry basement</c:v>
                </c:pt>
                <c:pt idx="5">
                  <c:v>Sewage</c:v>
                </c:pt>
                <c:pt idx="6">
                  <c:v>Pier and beam/joist basement</c:v>
                </c:pt>
                <c:pt idx="7">
                  <c:v>Masonry ground level + first level</c:v>
                </c:pt>
                <c:pt idx="8">
                  <c:v>Sills</c:v>
                </c:pt>
                <c:pt idx="9">
                  <c:v>Roof construction</c:v>
                </c:pt>
                <c:pt idx="10">
                  <c:v>Gutter instalment</c:v>
                </c:pt>
                <c:pt idx="11">
                  <c:v>Inner joinery</c:v>
                </c:pt>
                <c:pt idx="12">
                  <c:v>Ventilation provisions</c:v>
                </c:pt>
                <c:pt idx="13">
                  <c:v>plumbing</c:v>
                </c:pt>
                <c:pt idx="14">
                  <c:v>electricity</c:v>
                </c:pt>
                <c:pt idx="15">
                  <c:v>Outer doors and windows</c:v>
                </c:pt>
                <c:pt idx="16">
                  <c:v>Inner window sills</c:v>
                </c:pt>
                <c:pt idx="17">
                  <c:v>Plastering</c:v>
                </c:pt>
                <c:pt idx="18">
                  <c:v>Floor insulation</c:v>
                </c:pt>
                <c:pt idx="19">
                  <c:v>Screed</c:v>
                </c:pt>
                <c:pt idx="20">
                  <c:v>Tiling floor (basement + ground level)</c:v>
                </c:pt>
                <c:pt idx="21">
                  <c:v>Llaminated floor (First level)</c:v>
                </c:pt>
                <c:pt idx="22">
                  <c:v>Wooden staircase placement</c:v>
                </c:pt>
                <c:pt idx="23">
                  <c:v>Central heating, Sanitary</c:v>
                </c:pt>
                <c:pt idx="24">
                  <c:v>Finish electricity</c:v>
                </c:pt>
                <c:pt idx="25">
                  <c:v>Pointing the wall</c:v>
                </c:pt>
                <c:pt idx="26">
                  <c:v>Inner doors</c:v>
                </c:pt>
                <c:pt idx="27">
                  <c:v>Bathroom installment</c:v>
                </c:pt>
                <c:pt idx="28">
                  <c:v>Kitchen installment</c:v>
                </c:pt>
              </c:strCache>
            </c:strRef>
          </c:cat>
          <c:val>
            <c:numRef>
              <c:f>'Risk Analysis'!$Z$4:$Z$32</c:f>
              <c:numCache>
                <c:formatCode>General</c:formatCode>
                <c:ptCount val="29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  <c:pt idx="10">
                  <c:v>120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120</c:v>
                </c:pt>
                <c:pt idx="16">
                  <c:v>120</c:v>
                </c:pt>
                <c:pt idx="17">
                  <c:v>120</c:v>
                </c:pt>
                <c:pt idx="18">
                  <c:v>120</c:v>
                </c:pt>
                <c:pt idx="19">
                  <c:v>120</c:v>
                </c:pt>
                <c:pt idx="20">
                  <c:v>120</c:v>
                </c:pt>
                <c:pt idx="21">
                  <c:v>120</c:v>
                </c:pt>
                <c:pt idx="22">
                  <c:v>120</c:v>
                </c:pt>
                <c:pt idx="23">
                  <c:v>120</c:v>
                </c:pt>
                <c:pt idx="24">
                  <c:v>120</c:v>
                </c:pt>
                <c:pt idx="25">
                  <c:v>120</c:v>
                </c:pt>
                <c:pt idx="26">
                  <c:v>120</c:v>
                </c:pt>
                <c:pt idx="27">
                  <c:v>120</c:v>
                </c:pt>
                <c:pt idx="28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98-403A-9282-71659F993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45712456"/>
        <c:axId val="745713736"/>
      </c:barChart>
      <c:catAx>
        <c:axId val="745712456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b="1"/>
                  <a:t>Activities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45713736"/>
        <c:crosses val="autoZero"/>
        <c:auto val="1"/>
        <c:lblAlgn val="ctr"/>
        <c:lblOffset val="100"/>
        <c:noMultiLvlLbl val="0"/>
      </c:catAx>
      <c:valAx>
        <c:axId val="7457137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Duration relative to baseline duration (%)</a:t>
                </a:r>
                <a:endParaRPr lang="nl-BE" sz="10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b="1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nl-BE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45712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Overview'!$F$2:$F$3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61-4A5C-834F-C25E9C297319}"/>
            </c:ext>
          </c:extLst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Overview'!$E$2:$E$3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61-4A5C-834F-C25E9C297319}"/>
            </c:ext>
          </c:extLst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Overview'!$D$2:$D$3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961-4A5C-834F-C25E9C2973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40001"/>
        <c:axId val="50040002"/>
      </c:lineChart>
      <c:catAx>
        <c:axId val="5004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40002"/>
        <c:crosses val="autoZero"/>
        <c:auto val="1"/>
        <c:lblAlgn val="ctr"/>
        <c:lblOffset val="100"/>
        <c:noMultiLvlLbl val="0"/>
      </c:catAx>
      <c:valAx>
        <c:axId val="5004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4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Overview'!$AG$2:$AG$3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57-4077-BF3C-FE33C9830B16}"/>
            </c:ext>
          </c:extLst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57-4077-BF3C-FE33C9830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50001"/>
        <c:axId val="50050002"/>
      </c:lineChart>
      <c:catAx>
        <c:axId val="5005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50002"/>
        <c:crosses val="autoZero"/>
        <c:auto val="1"/>
        <c:lblAlgn val="ctr"/>
        <c:lblOffset val="100"/>
        <c:noMultiLvlLbl val="0"/>
      </c:catAx>
      <c:valAx>
        <c:axId val="5005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5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A8-4D22-A4FE-C33478DBA352}"/>
            </c:ext>
          </c:extLst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Overview'!$AH$2:$AH$3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A8-4D22-A4FE-C33478DBA352}"/>
            </c:ext>
          </c:extLst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Overview'!$AI$2:$AI$3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A8-4D22-A4FE-C33478DBA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60001"/>
        <c:axId val="50060002"/>
      </c:lineChart>
      <c:catAx>
        <c:axId val="5006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60002"/>
        <c:crosses val="autoZero"/>
        <c:auto val="1"/>
        <c:lblAlgn val="ctr"/>
        <c:lblOffset val="100"/>
        <c:noMultiLvlLbl val="0"/>
      </c:catAx>
      <c:valAx>
        <c:axId val="5006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6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Overview'!$J$2:$J$3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2D-411F-803F-9E5E6434D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70001"/>
        <c:axId val="50070002"/>
      </c:lineChart>
      <c:catAx>
        <c:axId val="5007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70002"/>
        <c:crosses val="autoZero"/>
        <c:auto val="1"/>
        <c:lblAlgn val="ctr"/>
        <c:lblOffset val="100"/>
        <c:noMultiLvlLbl val="0"/>
      </c:catAx>
      <c:valAx>
        <c:axId val="5007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7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SV(t)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Overview'!$AJ$2:$AJ$3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AC-41A8-9438-E24E933E2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80001"/>
        <c:axId val="50080002"/>
      </c:lineChart>
      <c:catAx>
        <c:axId val="5008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80002"/>
        <c:crosses val="autoZero"/>
        <c:auto val="1"/>
        <c:lblAlgn val="ctr"/>
        <c:lblOffset val="100"/>
        <c:noMultiLvlLbl val="0"/>
      </c:catAx>
      <c:valAx>
        <c:axId val="5008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8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Overview'!$AK$2:$AK$3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3D-4CF9-97AA-5D3DC6083600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Overview'!$AL$2:$AL$3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3D-4CF9-97AA-5D3DC6083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90001"/>
        <c:axId val="50090002"/>
      </c:lineChart>
      <c:catAx>
        <c:axId val="5009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90002"/>
        <c:crosses val="autoZero"/>
        <c:auto val="1"/>
        <c:lblAlgn val="ctr"/>
        <c:lblOffset val="100"/>
        <c:noMultiLvlLbl val="0"/>
      </c:catAx>
      <c:valAx>
        <c:axId val="5009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9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17</xdr:col>
      <xdr:colOff>0</xdr:colOff>
      <xdr:row>37</xdr:row>
      <xdr:rowOff>171450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4C3F43FF-3471-4FC9-9328-61CFEBFA0B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80256E-72E5-4F7E-935B-8AFBA68FC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1</xdr:row>
      <xdr:rowOff>14287</xdr:rowOff>
    </xdr:from>
    <xdr:to>
      <xdr:col>19</xdr:col>
      <xdr:colOff>476250</xdr:colOff>
      <xdr:row>11</xdr:row>
      <xdr:rowOff>9525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759CD01F-6E0C-4AC8-A469-07C61D532C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442912</xdr:colOff>
      <xdr:row>0</xdr:row>
      <xdr:rowOff>9524</xdr:rowOff>
    </xdr:from>
    <xdr:to>
      <xdr:col>22</xdr:col>
      <xdr:colOff>400050</xdr:colOff>
      <xdr:row>34</xdr:row>
      <xdr:rowOff>114299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B2CA7F4E-BFB8-4719-BAA1-D0A0AD00D0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C57015-9D4D-47E1-8D19-61E9BAF29B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0EB5A8-7928-418B-9A6C-9501506507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CDDF9A-41FE-4AD0-A108-AB7D0D1866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B1931B-6B68-45EB-B822-F3B8BE6015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599E84-638B-45F7-9FA4-D09A177637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1D9FAB-61D4-4DD2-AD3E-3FE93D2E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gentbe-my.sharepoint.com/Users/jeroe/OneDrive/Documenten/school/Bedrijfseconomie/Master/Eerste%20semester/Projectmanagement/Groupwork/VOORBEELD/C2011-04%20Railway%20Station%20Sint-Jo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line Schedule"/>
      <sheetName val="Gantt chart"/>
      <sheetName val="Resources"/>
      <sheetName val="Risk Analysis"/>
      <sheetName val="Agenda"/>
      <sheetName val="Tracking Overview"/>
      <sheetName val="AC, EV, PV"/>
      <sheetName val="CPI, SPI(t)"/>
      <sheetName val="SPI, SPI(t), p-factor"/>
      <sheetName val="CV"/>
      <sheetName val="SV(t)"/>
      <sheetName val="CPI"/>
      <sheetName val="SPI(t)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Name</v>
          </cell>
          <cell r="D2" t="str">
            <v>Planned Value (PV)</v>
          </cell>
          <cell r="E2" t="str">
            <v>Earned Value (EV)</v>
          </cell>
          <cell r="F2" t="str">
            <v>Actual Cost (AC)</v>
          </cell>
          <cell r="J2" t="str">
            <v>Cost Variance (CV)</v>
          </cell>
          <cell r="AF2" t="str">
            <v>SPI(t)</v>
          </cell>
          <cell r="AG2" t="str">
            <v>CPI</v>
          </cell>
          <cell r="AH2" t="str">
            <v>SPI</v>
          </cell>
          <cell r="AI2" t="str">
            <v>p-factor</v>
          </cell>
          <cell r="AJ2" t="str">
            <v>SV(t)</v>
          </cell>
          <cell r="AK2" t="str">
            <v>CPI</v>
          </cell>
          <cell r="AL2" t="str">
            <v>CPI threshold</v>
          </cell>
          <cell r="AM2" t="str">
            <v>SPI(t)</v>
          </cell>
          <cell r="AN2" t="str">
            <v>SPI(t) threshold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2"/>
  <sheetViews>
    <sheetView topLeftCell="H1" workbookViewId="0">
      <selection activeCell="P4" sqref="P4"/>
    </sheetView>
  </sheetViews>
  <sheetFormatPr defaultRowHeight="15" x14ac:dyDescent="0.2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2" width="10.7109375" customWidth="1"/>
    <col min="14" max="14" width="12.7109375" customWidth="1"/>
  </cols>
  <sheetData>
    <row r="1" spans="1:16" x14ac:dyDescent="0.25">
      <c r="A1" s="19" t="s">
        <v>0</v>
      </c>
      <c r="B1" s="19"/>
      <c r="C1" s="19"/>
      <c r="D1" s="19" t="s">
        <v>1</v>
      </c>
      <c r="E1" s="19"/>
      <c r="F1" s="19" t="s">
        <v>2</v>
      </c>
      <c r="G1" s="19"/>
      <c r="H1" s="19"/>
      <c r="I1" s="19" t="s">
        <v>3</v>
      </c>
      <c r="J1" s="19"/>
      <c r="K1" s="19" t="s">
        <v>4</v>
      </c>
      <c r="L1" s="19"/>
      <c r="M1" s="19"/>
      <c r="N1" s="19"/>
    </row>
    <row r="2" spans="1:16" ht="50.25" customHeight="1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P2" s="1" t="s">
        <v>259</v>
      </c>
    </row>
    <row r="3" spans="1:16" x14ac:dyDescent="0.25">
      <c r="A3" s="2">
        <v>0</v>
      </c>
      <c r="B3" s="3" t="s">
        <v>18</v>
      </c>
      <c r="C3" s="4" t="s">
        <v>19</v>
      </c>
      <c r="D3" s="2"/>
      <c r="E3" s="2"/>
      <c r="F3" s="5">
        <v>42737.333333333299</v>
      </c>
      <c r="G3" s="5">
        <v>42901.666666666701</v>
      </c>
      <c r="H3" s="2" t="s">
        <v>20</v>
      </c>
      <c r="I3" s="2"/>
      <c r="J3" s="6"/>
      <c r="K3" s="6">
        <v>91100</v>
      </c>
      <c r="L3" s="6"/>
      <c r="M3" s="6"/>
      <c r="N3" s="6">
        <v>201405.6</v>
      </c>
      <c r="P3" s="20">
        <f>G3-F3</f>
        <v>164.33333333340124</v>
      </c>
    </row>
    <row r="4" spans="1:16" x14ac:dyDescent="0.25">
      <c r="A4" s="3">
        <v>1</v>
      </c>
      <c r="B4" s="3" t="s">
        <v>21</v>
      </c>
      <c r="C4" s="4" t="s">
        <v>22</v>
      </c>
      <c r="D4" s="3"/>
      <c r="E4" s="3" t="s">
        <v>23</v>
      </c>
      <c r="F4" s="7">
        <v>42737.333333333299</v>
      </c>
      <c r="G4" s="8">
        <v>42737.708333333299</v>
      </c>
      <c r="H4" s="3" t="s">
        <v>24</v>
      </c>
      <c r="I4" s="4" t="s">
        <v>25</v>
      </c>
      <c r="J4" s="9">
        <v>1440</v>
      </c>
      <c r="K4" s="10">
        <v>0</v>
      </c>
      <c r="L4" s="9">
        <v>0</v>
      </c>
      <c r="M4" s="10">
        <v>0</v>
      </c>
      <c r="N4" s="9">
        <v>1440</v>
      </c>
      <c r="P4" s="20">
        <f t="shared" ref="P4:P32" si="0">G4-F4</f>
        <v>0.375</v>
      </c>
    </row>
    <row r="5" spans="1:16" x14ac:dyDescent="0.25">
      <c r="A5" s="3">
        <v>2</v>
      </c>
      <c r="B5" s="3" t="s">
        <v>26</v>
      </c>
      <c r="C5" s="4" t="s">
        <v>27</v>
      </c>
      <c r="D5" s="3" t="s">
        <v>28</v>
      </c>
      <c r="E5" s="3" t="s">
        <v>29</v>
      </c>
      <c r="F5" s="7">
        <v>42739.541666666701</v>
      </c>
      <c r="G5" s="8">
        <v>42745.708333333299</v>
      </c>
      <c r="H5" s="3" t="s">
        <v>30</v>
      </c>
      <c r="I5" s="4" t="s">
        <v>25</v>
      </c>
      <c r="J5" s="9">
        <v>6480</v>
      </c>
      <c r="K5" s="10">
        <v>0</v>
      </c>
      <c r="L5" s="9">
        <v>0</v>
      </c>
      <c r="M5" s="10">
        <v>0</v>
      </c>
      <c r="N5" s="9">
        <v>6480</v>
      </c>
      <c r="P5" s="20">
        <f t="shared" si="0"/>
        <v>6.1666666665987577</v>
      </c>
    </row>
    <row r="6" spans="1:16" x14ac:dyDescent="0.25">
      <c r="A6" s="3">
        <v>3</v>
      </c>
      <c r="B6" s="3" t="s">
        <v>31</v>
      </c>
      <c r="C6" s="4" t="s">
        <v>32</v>
      </c>
      <c r="D6" s="3" t="s">
        <v>33</v>
      </c>
      <c r="E6" s="3" t="s">
        <v>34</v>
      </c>
      <c r="F6" s="7">
        <v>42748.333333333299</v>
      </c>
      <c r="G6" s="8">
        <v>42752.708333333299</v>
      </c>
      <c r="H6" s="3" t="s">
        <v>35</v>
      </c>
      <c r="I6" s="4" t="s">
        <v>25</v>
      </c>
      <c r="J6" s="9">
        <v>4320</v>
      </c>
      <c r="K6" s="10">
        <v>1200</v>
      </c>
      <c r="L6" s="9">
        <v>0</v>
      </c>
      <c r="M6" s="10">
        <v>0</v>
      </c>
      <c r="N6" s="9">
        <v>5520</v>
      </c>
      <c r="P6" s="20">
        <f t="shared" si="0"/>
        <v>4.375</v>
      </c>
    </row>
    <row r="7" spans="1:16" x14ac:dyDescent="0.25">
      <c r="A7" s="3">
        <v>4</v>
      </c>
      <c r="B7" s="3" t="s">
        <v>36</v>
      </c>
      <c r="C7" s="4" t="s">
        <v>37</v>
      </c>
      <c r="D7" s="3" t="s">
        <v>38</v>
      </c>
      <c r="E7" s="3" t="s">
        <v>39</v>
      </c>
      <c r="F7" s="7">
        <v>42755.333333333299</v>
      </c>
      <c r="G7" s="8">
        <v>42758.708333333299</v>
      </c>
      <c r="H7" s="3" t="s">
        <v>40</v>
      </c>
      <c r="I7" s="4" t="s">
        <v>41</v>
      </c>
      <c r="J7" s="9">
        <v>2598.4</v>
      </c>
      <c r="K7" s="10">
        <v>800</v>
      </c>
      <c r="L7" s="9">
        <v>0</v>
      </c>
      <c r="M7" s="10">
        <v>0</v>
      </c>
      <c r="N7" s="9">
        <v>3398.4</v>
      </c>
      <c r="P7" s="20">
        <f t="shared" si="0"/>
        <v>3.375</v>
      </c>
    </row>
    <row r="8" spans="1:16" x14ac:dyDescent="0.25">
      <c r="A8" s="3">
        <v>5</v>
      </c>
      <c r="B8" s="3" t="s">
        <v>42</v>
      </c>
      <c r="C8" s="4" t="s">
        <v>43</v>
      </c>
      <c r="D8" s="3" t="s">
        <v>44</v>
      </c>
      <c r="E8" s="3" t="s">
        <v>45</v>
      </c>
      <c r="F8" s="7">
        <v>42760.333333333299</v>
      </c>
      <c r="G8" s="8">
        <v>42765.708333333299</v>
      </c>
      <c r="H8" s="3" t="s">
        <v>46</v>
      </c>
      <c r="I8" s="4" t="s">
        <v>41</v>
      </c>
      <c r="J8" s="9">
        <v>5196.8</v>
      </c>
      <c r="K8" s="10">
        <v>1500</v>
      </c>
      <c r="L8" s="9">
        <v>0</v>
      </c>
      <c r="M8" s="10">
        <v>0</v>
      </c>
      <c r="N8" s="9">
        <v>6696.8</v>
      </c>
      <c r="P8" s="20">
        <f t="shared" si="0"/>
        <v>5.375</v>
      </c>
    </row>
    <row r="9" spans="1:16" x14ac:dyDescent="0.25">
      <c r="A9" s="3">
        <v>6</v>
      </c>
      <c r="B9" s="3" t="s">
        <v>47</v>
      </c>
      <c r="C9" s="4" t="s">
        <v>48</v>
      </c>
      <c r="D9" s="3" t="s">
        <v>49</v>
      </c>
      <c r="E9" s="3" t="s">
        <v>50</v>
      </c>
      <c r="F9" s="7">
        <v>42766.333333333299</v>
      </c>
      <c r="G9" s="8">
        <v>42767.458333333299</v>
      </c>
      <c r="H9" s="3" t="s">
        <v>51</v>
      </c>
      <c r="I9" s="4" t="s">
        <v>25</v>
      </c>
      <c r="J9" s="9">
        <v>1980</v>
      </c>
      <c r="K9" s="10">
        <v>500</v>
      </c>
      <c r="L9" s="9">
        <v>0</v>
      </c>
      <c r="M9" s="10">
        <v>0</v>
      </c>
      <c r="N9" s="9">
        <v>2480</v>
      </c>
      <c r="P9" s="20">
        <f t="shared" si="0"/>
        <v>1.125</v>
      </c>
    </row>
    <row r="10" spans="1:16" x14ac:dyDescent="0.25">
      <c r="A10" s="3">
        <v>7</v>
      </c>
      <c r="B10" s="3" t="s">
        <v>52</v>
      </c>
      <c r="C10" s="4" t="s">
        <v>53</v>
      </c>
      <c r="D10" s="3" t="s">
        <v>54</v>
      </c>
      <c r="E10" s="3" t="s">
        <v>55</v>
      </c>
      <c r="F10" s="7">
        <v>42767.458333333299</v>
      </c>
      <c r="G10" s="8">
        <v>42768.666666666701</v>
      </c>
      <c r="H10" s="3" t="s">
        <v>56</v>
      </c>
      <c r="I10" s="4" t="s">
        <v>41</v>
      </c>
      <c r="J10" s="9">
        <v>1948.8</v>
      </c>
      <c r="K10" s="10">
        <v>1500</v>
      </c>
      <c r="L10" s="9">
        <v>0</v>
      </c>
      <c r="M10" s="10">
        <v>0</v>
      </c>
      <c r="N10" s="9">
        <v>3448.8</v>
      </c>
      <c r="P10" s="20">
        <f t="shared" si="0"/>
        <v>1.2083333334012423</v>
      </c>
    </row>
    <row r="11" spans="1:16" x14ac:dyDescent="0.25">
      <c r="A11" s="3">
        <v>8</v>
      </c>
      <c r="B11" s="3" t="s">
        <v>57</v>
      </c>
      <c r="C11" s="4" t="s">
        <v>58</v>
      </c>
      <c r="D11" s="3" t="s">
        <v>59</v>
      </c>
      <c r="E11" s="3" t="s">
        <v>60</v>
      </c>
      <c r="F11" s="7">
        <v>42768.666666666701</v>
      </c>
      <c r="G11" s="8">
        <v>42808.666666666701</v>
      </c>
      <c r="H11" s="3" t="s">
        <v>61</v>
      </c>
      <c r="I11" s="4" t="s">
        <v>41</v>
      </c>
      <c r="J11" s="9">
        <v>36377.599999999999</v>
      </c>
      <c r="K11" s="10">
        <v>14000</v>
      </c>
      <c r="L11" s="9">
        <v>0</v>
      </c>
      <c r="M11" s="10">
        <v>0</v>
      </c>
      <c r="N11" s="9">
        <v>50377.599999999999</v>
      </c>
      <c r="P11" s="20">
        <f t="shared" si="0"/>
        <v>40</v>
      </c>
    </row>
    <row r="12" spans="1:16" x14ac:dyDescent="0.25">
      <c r="A12" s="3">
        <v>9</v>
      </c>
      <c r="B12" s="3" t="s">
        <v>62</v>
      </c>
      <c r="C12" s="4" t="s">
        <v>63</v>
      </c>
      <c r="D12" s="3" t="s">
        <v>64</v>
      </c>
      <c r="E12" s="3" t="s">
        <v>65</v>
      </c>
      <c r="F12" s="7">
        <v>42808.666666666701</v>
      </c>
      <c r="G12" s="8">
        <v>42810.375</v>
      </c>
      <c r="H12" s="3" t="s">
        <v>66</v>
      </c>
      <c r="I12" s="4" t="s">
        <v>67</v>
      </c>
      <c r="J12" s="9">
        <v>840</v>
      </c>
      <c r="K12" s="10">
        <v>700</v>
      </c>
      <c r="L12" s="9">
        <v>0</v>
      </c>
      <c r="M12" s="10">
        <v>0</v>
      </c>
      <c r="N12" s="9">
        <v>1540</v>
      </c>
      <c r="P12" s="20">
        <f t="shared" si="0"/>
        <v>1.7083333332993789</v>
      </c>
    </row>
    <row r="13" spans="1:16" ht="23.25" x14ac:dyDescent="0.25">
      <c r="A13" s="3">
        <v>10</v>
      </c>
      <c r="B13" s="3" t="s">
        <v>68</v>
      </c>
      <c r="C13" s="4" t="s">
        <v>69</v>
      </c>
      <c r="D13" s="3" t="s">
        <v>64</v>
      </c>
      <c r="E13" s="3" t="s">
        <v>70</v>
      </c>
      <c r="F13" s="7">
        <v>42808.666666666701</v>
      </c>
      <c r="G13" s="8">
        <v>42824.666666666701</v>
      </c>
      <c r="H13" s="3" t="s">
        <v>71</v>
      </c>
      <c r="I13" s="4" t="s">
        <v>72</v>
      </c>
      <c r="J13" s="9">
        <v>11577.6</v>
      </c>
      <c r="K13" s="10">
        <v>8000</v>
      </c>
      <c r="L13" s="9">
        <v>0</v>
      </c>
      <c r="M13" s="10">
        <v>0</v>
      </c>
      <c r="N13" s="9">
        <v>19577.599999999999</v>
      </c>
      <c r="P13" s="20">
        <f t="shared" si="0"/>
        <v>16</v>
      </c>
    </row>
    <row r="14" spans="1:16" x14ac:dyDescent="0.25">
      <c r="A14" s="3">
        <v>11</v>
      </c>
      <c r="B14" s="3" t="s">
        <v>73</v>
      </c>
      <c r="C14" s="4" t="s">
        <v>74</v>
      </c>
      <c r="D14" s="3" t="s">
        <v>75</v>
      </c>
      <c r="E14" s="3"/>
      <c r="F14" s="7">
        <v>42824.666666666701</v>
      </c>
      <c r="G14" s="8">
        <v>42828.666666666701</v>
      </c>
      <c r="H14" s="3" t="s">
        <v>40</v>
      </c>
      <c r="I14" s="4" t="s">
        <v>76</v>
      </c>
      <c r="J14" s="9">
        <v>688</v>
      </c>
      <c r="K14" s="10">
        <v>1000</v>
      </c>
      <c r="L14" s="9">
        <v>0</v>
      </c>
      <c r="M14" s="10">
        <v>0</v>
      </c>
      <c r="N14" s="9">
        <v>1688</v>
      </c>
      <c r="P14" s="20">
        <f t="shared" si="0"/>
        <v>4</v>
      </c>
    </row>
    <row r="15" spans="1:16" ht="23.25" x14ac:dyDescent="0.25">
      <c r="A15" s="3">
        <v>12</v>
      </c>
      <c r="B15" s="3" t="s">
        <v>77</v>
      </c>
      <c r="C15" s="4" t="s">
        <v>78</v>
      </c>
      <c r="D15" s="3" t="s">
        <v>79</v>
      </c>
      <c r="E15" s="3" t="s">
        <v>80</v>
      </c>
      <c r="F15" s="7">
        <v>42829.666666666701</v>
      </c>
      <c r="G15" s="8">
        <v>42831.666666666701</v>
      </c>
      <c r="H15" s="3" t="s">
        <v>40</v>
      </c>
      <c r="I15" s="4" t="s">
        <v>81</v>
      </c>
      <c r="J15" s="9">
        <v>1328</v>
      </c>
      <c r="K15" s="10">
        <v>1500</v>
      </c>
      <c r="L15" s="9">
        <v>0</v>
      </c>
      <c r="M15" s="10">
        <v>0</v>
      </c>
      <c r="N15" s="9">
        <v>2828</v>
      </c>
      <c r="P15" s="20">
        <f t="shared" si="0"/>
        <v>2</v>
      </c>
    </row>
    <row r="16" spans="1:16" x14ac:dyDescent="0.25">
      <c r="A16" s="3">
        <v>13</v>
      </c>
      <c r="B16" s="3" t="s">
        <v>82</v>
      </c>
      <c r="C16" s="4" t="s">
        <v>83</v>
      </c>
      <c r="D16" s="3" t="s">
        <v>75</v>
      </c>
      <c r="E16" s="3" t="s">
        <v>84</v>
      </c>
      <c r="F16" s="7">
        <v>42824.666666666701</v>
      </c>
      <c r="G16" s="8">
        <v>42828.666666666701</v>
      </c>
      <c r="H16" s="3" t="s">
        <v>40</v>
      </c>
      <c r="I16" s="4" t="s">
        <v>76</v>
      </c>
      <c r="J16" s="9">
        <v>688</v>
      </c>
      <c r="K16" s="10">
        <v>4000</v>
      </c>
      <c r="L16" s="9">
        <v>0</v>
      </c>
      <c r="M16" s="10">
        <v>0</v>
      </c>
      <c r="N16" s="9">
        <v>4688</v>
      </c>
      <c r="P16" s="20">
        <f t="shared" si="0"/>
        <v>4</v>
      </c>
    </row>
    <row r="17" spans="1:16" x14ac:dyDescent="0.25">
      <c r="A17" s="3">
        <v>14</v>
      </c>
      <c r="B17" s="3" t="s">
        <v>85</v>
      </c>
      <c r="C17" s="4" t="s">
        <v>86</v>
      </c>
      <c r="D17" s="3" t="s">
        <v>75</v>
      </c>
      <c r="E17" s="3" t="s">
        <v>84</v>
      </c>
      <c r="F17" s="7">
        <v>42824.666666666701</v>
      </c>
      <c r="G17" s="8">
        <v>42829.666666666701</v>
      </c>
      <c r="H17" s="3" t="s">
        <v>35</v>
      </c>
      <c r="I17" s="4" t="s">
        <v>76</v>
      </c>
      <c r="J17" s="9">
        <v>1032</v>
      </c>
      <c r="K17" s="10">
        <v>800</v>
      </c>
      <c r="L17" s="9">
        <v>0</v>
      </c>
      <c r="M17" s="10">
        <v>0</v>
      </c>
      <c r="N17" s="9">
        <v>1832</v>
      </c>
      <c r="P17" s="20">
        <f t="shared" si="0"/>
        <v>5</v>
      </c>
    </row>
    <row r="18" spans="1:16" x14ac:dyDescent="0.25">
      <c r="A18" s="3">
        <v>15</v>
      </c>
      <c r="B18" s="3" t="s">
        <v>87</v>
      </c>
      <c r="C18" s="4" t="s">
        <v>88</v>
      </c>
      <c r="D18" s="3" t="s">
        <v>89</v>
      </c>
      <c r="E18" s="3" t="s">
        <v>84</v>
      </c>
      <c r="F18" s="7">
        <v>42831.666666666701</v>
      </c>
      <c r="G18" s="8">
        <v>42836.666666666701</v>
      </c>
      <c r="H18" s="3" t="s">
        <v>35</v>
      </c>
      <c r="I18" s="4" t="s">
        <v>90</v>
      </c>
      <c r="J18" s="9">
        <v>1036.8</v>
      </c>
      <c r="K18" s="10">
        <v>500</v>
      </c>
      <c r="L18" s="9">
        <v>0</v>
      </c>
      <c r="M18" s="10">
        <v>0</v>
      </c>
      <c r="N18" s="9">
        <v>1536.8</v>
      </c>
      <c r="P18" s="20">
        <f t="shared" si="0"/>
        <v>5</v>
      </c>
    </row>
    <row r="19" spans="1:16" ht="23.25" x14ac:dyDescent="0.25">
      <c r="A19" s="3">
        <v>16</v>
      </c>
      <c r="B19" s="3" t="s">
        <v>91</v>
      </c>
      <c r="C19" s="4" t="s">
        <v>92</v>
      </c>
      <c r="D19" s="3" t="s">
        <v>93</v>
      </c>
      <c r="E19" s="3" t="s">
        <v>94</v>
      </c>
      <c r="F19" s="7">
        <v>42824.666666666701</v>
      </c>
      <c r="G19" s="8">
        <v>42829.666666666701</v>
      </c>
      <c r="H19" s="3" t="s">
        <v>35</v>
      </c>
      <c r="I19" s="4" t="s">
        <v>81</v>
      </c>
      <c r="J19" s="9">
        <v>1992</v>
      </c>
      <c r="K19" s="10">
        <v>10000</v>
      </c>
      <c r="L19" s="9">
        <v>0</v>
      </c>
      <c r="M19" s="10">
        <v>0</v>
      </c>
      <c r="N19" s="9">
        <v>11992</v>
      </c>
      <c r="P19" s="20">
        <f t="shared" si="0"/>
        <v>5</v>
      </c>
    </row>
    <row r="20" spans="1:16" x14ac:dyDescent="0.25">
      <c r="A20" s="3">
        <v>17</v>
      </c>
      <c r="B20" s="3" t="s">
        <v>95</v>
      </c>
      <c r="C20" s="4" t="s">
        <v>96</v>
      </c>
      <c r="D20" s="3" t="s">
        <v>79</v>
      </c>
      <c r="E20" s="3" t="s">
        <v>84</v>
      </c>
      <c r="F20" s="7">
        <v>42829.666666666701</v>
      </c>
      <c r="G20" s="8">
        <v>42830.666666666701</v>
      </c>
      <c r="H20" s="3" t="s">
        <v>24</v>
      </c>
      <c r="I20" s="4" t="s">
        <v>67</v>
      </c>
      <c r="J20" s="9">
        <v>672</v>
      </c>
      <c r="K20" s="10">
        <v>800</v>
      </c>
      <c r="L20" s="9">
        <v>0</v>
      </c>
      <c r="M20" s="10">
        <v>0</v>
      </c>
      <c r="N20" s="9">
        <v>1472</v>
      </c>
      <c r="P20" s="20">
        <f t="shared" si="0"/>
        <v>1</v>
      </c>
    </row>
    <row r="21" spans="1:16" ht="23.25" x14ac:dyDescent="0.25">
      <c r="A21" s="3">
        <v>18</v>
      </c>
      <c r="B21" s="3" t="s">
        <v>97</v>
      </c>
      <c r="C21" s="4" t="s">
        <v>98</v>
      </c>
      <c r="D21" s="3" t="s">
        <v>99</v>
      </c>
      <c r="E21" s="3" t="s">
        <v>100</v>
      </c>
      <c r="F21" s="7">
        <v>42836.666666666701</v>
      </c>
      <c r="G21" s="8">
        <v>42857.666666666701</v>
      </c>
      <c r="H21" s="3" t="s">
        <v>101</v>
      </c>
      <c r="I21" s="4" t="s">
        <v>102</v>
      </c>
      <c r="J21" s="9">
        <v>8216</v>
      </c>
      <c r="K21" s="10">
        <v>1500</v>
      </c>
      <c r="L21" s="9">
        <v>0</v>
      </c>
      <c r="M21" s="10">
        <v>0</v>
      </c>
      <c r="N21" s="9">
        <v>9716</v>
      </c>
      <c r="P21" s="20">
        <f t="shared" si="0"/>
        <v>21</v>
      </c>
    </row>
    <row r="22" spans="1:16" x14ac:dyDescent="0.25">
      <c r="A22" s="3">
        <v>19</v>
      </c>
      <c r="B22" s="3" t="s">
        <v>103</v>
      </c>
      <c r="C22" s="4" t="s">
        <v>104</v>
      </c>
      <c r="D22" s="3" t="s">
        <v>105</v>
      </c>
      <c r="E22" s="3" t="s">
        <v>106</v>
      </c>
      <c r="F22" s="7">
        <v>42857.666666666701</v>
      </c>
      <c r="G22" s="8">
        <v>42858.666666666701</v>
      </c>
      <c r="H22" s="3" t="s">
        <v>24</v>
      </c>
      <c r="I22" s="4" t="s">
        <v>67</v>
      </c>
      <c r="J22" s="9">
        <v>672</v>
      </c>
      <c r="K22" s="10">
        <v>2500</v>
      </c>
      <c r="L22" s="9">
        <v>0</v>
      </c>
      <c r="M22" s="10">
        <v>0</v>
      </c>
      <c r="N22" s="9">
        <v>3172</v>
      </c>
      <c r="P22" s="20">
        <f t="shared" si="0"/>
        <v>1</v>
      </c>
    </row>
    <row r="23" spans="1:16" ht="34.5" x14ac:dyDescent="0.25">
      <c r="A23" s="3">
        <v>20</v>
      </c>
      <c r="B23" s="3" t="s">
        <v>107</v>
      </c>
      <c r="C23" s="4" t="s">
        <v>108</v>
      </c>
      <c r="D23" s="3" t="s">
        <v>109</v>
      </c>
      <c r="E23" s="3" t="s">
        <v>110</v>
      </c>
      <c r="F23" s="7">
        <v>42858.666666666701</v>
      </c>
      <c r="G23" s="8">
        <v>42864.458333333299</v>
      </c>
      <c r="H23" s="3" t="s">
        <v>111</v>
      </c>
      <c r="I23" s="4" t="s">
        <v>67</v>
      </c>
      <c r="J23" s="9">
        <v>2352</v>
      </c>
      <c r="K23" s="10">
        <v>1600</v>
      </c>
      <c r="L23" s="9">
        <v>0</v>
      </c>
      <c r="M23" s="10">
        <v>0</v>
      </c>
      <c r="N23" s="9">
        <v>3952</v>
      </c>
      <c r="P23" s="20">
        <f t="shared" si="0"/>
        <v>5.7916666665987577</v>
      </c>
    </row>
    <row r="24" spans="1:16" ht="23.25" x14ac:dyDescent="0.25">
      <c r="A24" s="3">
        <v>21</v>
      </c>
      <c r="B24" s="3" t="s">
        <v>112</v>
      </c>
      <c r="C24" s="4" t="s">
        <v>113</v>
      </c>
      <c r="D24" s="3" t="s">
        <v>114</v>
      </c>
      <c r="E24" s="3" t="s">
        <v>115</v>
      </c>
      <c r="F24" s="7">
        <v>42873.458333333299</v>
      </c>
      <c r="G24" s="8">
        <v>42885.458333333299</v>
      </c>
      <c r="H24" s="3" t="s">
        <v>116</v>
      </c>
      <c r="I24" s="4" t="s">
        <v>67</v>
      </c>
      <c r="J24" s="9">
        <v>4704</v>
      </c>
      <c r="K24" s="10">
        <v>6500</v>
      </c>
      <c r="L24" s="9">
        <v>0</v>
      </c>
      <c r="M24" s="10">
        <v>0</v>
      </c>
      <c r="N24" s="9">
        <v>11204</v>
      </c>
      <c r="P24" s="20">
        <f t="shared" si="0"/>
        <v>12</v>
      </c>
    </row>
    <row r="25" spans="1:16" ht="23.25" x14ac:dyDescent="0.25">
      <c r="A25" s="3">
        <v>22</v>
      </c>
      <c r="B25" s="3" t="s">
        <v>117</v>
      </c>
      <c r="C25" s="4" t="s">
        <v>118</v>
      </c>
      <c r="D25" s="3" t="s">
        <v>119</v>
      </c>
      <c r="E25" s="3" t="s">
        <v>120</v>
      </c>
      <c r="F25" s="7">
        <v>42894.458333333299</v>
      </c>
      <c r="G25" s="8">
        <v>42898.666666666701</v>
      </c>
      <c r="H25" s="3" t="s">
        <v>121</v>
      </c>
      <c r="I25" s="4" t="s">
        <v>81</v>
      </c>
      <c r="J25" s="9">
        <v>1660</v>
      </c>
      <c r="K25" s="10">
        <v>3200</v>
      </c>
      <c r="L25" s="9">
        <v>0</v>
      </c>
      <c r="M25" s="10">
        <v>0</v>
      </c>
      <c r="N25" s="9">
        <v>4860</v>
      </c>
      <c r="P25" s="20">
        <f t="shared" si="0"/>
        <v>4.2083333334012423</v>
      </c>
    </row>
    <row r="26" spans="1:16" ht="23.25" x14ac:dyDescent="0.25">
      <c r="A26" s="3">
        <v>23</v>
      </c>
      <c r="B26" s="3" t="s">
        <v>122</v>
      </c>
      <c r="C26" s="4" t="s">
        <v>123</v>
      </c>
      <c r="D26" s="3" t="s">
        <v>124</v>
      </c>
      <c r="E26" s="3" t="s">
        <v>125</v>
      </c>
      <c r="F26" s="7">
        <v>42885.458333333299</v>
      </c>
      <c r="G26" s="8">
        <v>42887.458333333299</v>
      </c>
      <c r="H26" s="3" t="s">
        <v>40</v>
      </c>
      <c r="I26" s="4" t="s">
        <v>81</v>
      </c>
      <c r="J26" s="9">
        <v>1328</v>
      </c>
      <c r="K26" s="10">
        <v>2000</v>
      </c>
      <c r="L26" s="9">
        <v>0</v>
      </c>
      <c r="M26" s="10">
        <v>0</v>
      </c>
      <c r="N26" s="9">
        <v>3328</v>
      </c>
      <c r="P26" s="20">
        <f t="shared" si="0"/>
        <v>2</v>
      </c>
    </row>
    <row r="27" spans="1:16" x14ac:dyDescent="0.25">
      <c r="A27" s="3">
        <v>24</v>
      </c>
      <c r="B27" s="3" t="s">
        <v>126</v>
      </c>
      <c r="C27" s="4" t="s">
        <v>127</v>
      </c>
      <c r="D27" s="3" t="s">
        <v>128</v>
      </c>
      <c r="E27" s="3" t="s">
        <v>129</v>
      </c>
      <c r="F27" s="7">
        <v>42864.458333333299</v>
      </c>
      <c r="G27" s="8">
        <v>42867.458333333299</v>
      </c>
      <c r="H27" s="3" t="s">
        <v>35</v>
      </c>
      <c r="I27" s="4" t="s">
        <v>76</v>
      </c>
      <c r="J27" s="9">
        <v>1032</v>
      </c>
      <c r="K27" s="10">
        <v>6500</v>
      </c>
      <c r="L27" s="9">
        <v>0</v>
      </c>
      <c r="M27" s="10">
        <v>0</v>
      </c>
      <c r="N27" s="9">
        <v>7532</v>
      </c>
      <c r="P27" s="20">
        <f t="shared" si="0"/>
        <v>3</v>
      </c>
    </row>
    <row r="28" spans="1:16" x14ac:dyDescent="0.25">
      <c r="A28" s="3">
        <v>25</v>
      </c>
      <c r="B28" s="3" t="s">
        <v>130</v>
      </c>
      <c r="C28" s="4" t="s">
        <v>131</v>
      </c>
      <c r="D28" s="3" t="s">
        <v>128</v>
      </c>
      <c r="E28" s="3" t="s">
        <v>132</v>
      </c>
      <c r="F28" s="7">
        <v>42864.458333333299</v>
      </c>
      <c r="G28" s="8">
        <v>42867.458333333299</v>
      </c>
      <c r="H28" s="3" t="s">
        <v>35</v>
      </c>
      <c r="I28" s="4" t="s">
        <v>90</v>
      </c>
      <c r="J28" s="9">
        <v>1036.8</v>
      </c>
      <c r="K28" s="10">
        <v>3500</v>
      </c>
      <c r="L28" s="9">
        <v>0</v>
      </c>
      <c r="M28" s="10">
        <v>0</v>
      </c>
      <c r="N28" s="9">
        <v>4536.8</v>
      </c>
      <c r="P28" s="20">
        <f t="shared" si="0"/>
        <v>3</v>
      </c>
    </row>
    <row r="29" spans="1:16" x14ac:dyDescent="0.25">
      <c r="A29" s="3">
        <v>26</v>
      </c>
      <c r="B29" s="3" t="s">
        <v>133</v>
      </c>
      <c r="C29" s="4" t="s">
        <v>134</v>
      </c>
      <c r="D29" s="3" t="s">
        <v>135</v>
      </c>
      <c r="E29" s="3"/>
      <c r="F29" s="7">
        <v>42828.666666666701</v>
      </c>
      <c r="G29" s="8">
        <v>42832.666666666701</v>
      </c>
      <c r="H29" s="3" t="s">
        <v>46</v>
      </c>
      <c r="I29" s="4" t="s">
        <v>41</v>
      </c>
      <c r="J29" s="9">
        <v>5196.8</v>
      </c>
      <c r="K29" s="10">
        <v>500</v>
      </c>
      <c r="L29" s="9">
        <v>0</v>
      </c>
      <c r="M29" s="10">
        <v>0</v>
      </c>
      <c r="N29" s="9">
        <v>5696.8</v>
      </c>
      <c r="P29" s="20">
        <f t="shared" si="0"/>
        <v>4</v>
      </c>
    </row>
    <row r="30" spans="1:16" ht="23.25" x14ac:dyDescent="0.25">
      <c r="A30" s="3">
        <v>27</v>
      </c>
      <c r="B30" s="3" t="s">
        <v>136</v>
      </c>
      <c r="C30" s="4" t="s">
        <v>137</v>
      </c>
      <c r="D30" s="3" t="s">
        <v>138</v>
      </c>
      <c r="E30" s="3"/>
      <c r="F30" s="7">
        <v>42898.666666666701</v>
      </c>
      <c r="G30" s="8">
        <v>42901.666666666701</v>
      </c>
      <c r="H30" s="3" t="s">
        <v>35</v>
      </c>
      <c r="I30" s="4" t="s">
        <v>81</v>
      </c>
      <c r="J30" s="9">
        <v>1992</v>
      </c>
      <c r="K30" s="10">
        <v>2500</v>
      </c>
      <c r="L30" s="9">
        <v>0</v>
      </c>
      <c r="M30" s="10">
        <v>0</v>
      </c>
      <c r="N30" s="9">
        <v>4492</v>
      </c>
      <c r="P30" s="20">
        <f t="shared" si="0"/>
        <v>3</v>
      </c>
    </row>
    <row r="31" spans="1:16" ht="23.25" x14ac:dyDescent="0.25">
      <c r="A31" s="3">
        <v>28</v>
      </c>
      <c r="B31" s="3" t="s">
        <v>139</v>
      </c>
      <c r="C31" s="4" t="s">
        <v>140</v>
      </c>
      <c r="D31" s="3" t="s">
        <v>141</v>
      </c>
      <c r="E31" s="3"/>
      <c r="F31" s="7">
        <v>42898.666666666701</v>
      </c>
      <c r="G31" s="8">
        <v>42899.666666666701</v>
      </c>
      <c r="H31" s="3" t="s">
        <v>24</v>
      </c>
      <c r="I31" s="4" t="s">
        <v>142</v>
      </c>
      <c r="J31" s="9">
        <v>640</v>
      </c>
      <c r="K31" s="10">
        <v>2000</v>
      </c>
      <c r="L31" s="9">
        <v>0</v>
      </c>
      <c r="M31" s="10">
        <v>0</v>
      </c>
      <c r="N31" s="9">
        <v>2640</v>
      </c>
      <c r="P31" s="20">
        <f t="shared" si="0"/>
        <v>1</v>
      </c>
    </row>
    <row r="32" spans="1:16" ht="23.25" x14ac:dyDescent="0.25">
      <c r="A32" s="3">
        <v>29</v>
      </c>
      <c r="B32" s="3" t="s">
        <v>143</v>
      </c>
      <c r="C32" s="4" t="s">
        <v>144</v>
      </c>
      <c r="D32" s="3" t="s">
        <v>141</v>
      </c>
      <c r="E32" s="3"/>
      <c r="F32" s="7">
        <v>42898.666666666701</v>
      </c>
      <c r="G32" s="8">
        <v>42900.666666666701</v>
      </c>
      <c r="H32" s="3" t="s">
        <v>40</v>
      </c>
      <c r="I32" s="4" t="s">
        <v>142</v>
      </c>
      <c r="J32" s="9">
        <v>1280</v>
      </c>
      <c r="K32" s="10">
        <v>12000</v>
      </c>
      <c r="L32" s="9">
        <v>0</v>
      </c>
      <c r="M32" s="10">
        <v>0</v>
      </c>
      <c r="N32" s="9">
        <v>13280</v>
      </c>
      <c r="P32" s="20">
        <f t="shared" si="0"/>
        <v>2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4B543-CC8F-4B43-BBA9-26CF31B92522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ED585-7BBF-4A2D-9201-F567C33C82FB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82CCB-71B4-4FE4-89F7-B62F267522F6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4D640-A55C-491C-9830-FF4B0115BAB6}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9A7AA-101B-4990-98D0-6848CE641D34}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3"/>
  <sheetViews>
    <sheetView topLeftCell="D1" workbookViewId="0">
      <selection activeCell="U3" sqref="U3:U11"/>
    </sheetView>
  </sheetViews>
  <sheetFormatPr defaultRowHeight="15" x14ac:dyDescent="0.25"/>
  <cols>
    <col min="2" max="2" width="15.7109375" customWidth="1"/>
    <col min="7" max="7" width="40.7109375" customWidth="1"/>
    <col min="8" max="8" width="10.7109375" customWidth="1"/>
    <col min="9" max="9" width="10" bestFit="1" customWidth="1"/>
  </cols>
  <sheetData>
    <row r="1" spans="1:21" x14ac:dyDescent="0.25">
      <c r="A1" s="19" t="s">
        <v>0</v>
      </c>
      <c r="B1" s="19"/>
      <c r="C1" s="19"/>
      <c r="D1" s="19"/>
      <c r="E1" s="19" t="s">
        <v>13</v>
      </c>
      <c r="F1" s="19"/>
      <c r="G1" s="19" t="s">
        <v>3</v>
      </c>
      <c r="H1" s="19"/>
    </row>
    <row r="2" spans="1:21" ht="24.95" customHeight="1" x14ac:dyDescent="0.25">
      <c r="A2" s="1" t="s">
        <v>5</v>
      </c>
      <c r="B2" s="1" t="s">
        <v>6</v>
      </c>
      <c r="C2" s="1" t="s">
        <v>145</v>
      </c>
      <c r="D2" s="1" t="s">
        <v>146</v>
      </c>
      <c r="E2" s="1" t="s">
        <v>147</v>
      </c>
      <c r="F2" s="1" t="s">
        <v>148</v>
      </c>
      <c r="G2" s="1" t="s">
        <v>149</v>
      </c>
      <c r="H2" s="1" t="s">
        <v>17</v>
      </c>
      <c r="U2" s="1" t="s">
        <v>263</v>
      </c>
    </row>
    <row r="3" spans="1:21" ht="34.5" x14ac:dyDescent="0.25">
      <c r="A3" s="4">
        <v>1</v>
      </c>
      <c r="B3" s="4" t="s">
        <v>150</v>
      </c>
      <c r="C3" s="4" t="s">
        <v>151</v>
      </c>
      <c r="D3" s="4" t="s">
        <v>152</v>
      </c>
      <c r="E3" s="11">
        <v>0</v>
      </c>
      <c r="F3" s="11">
        <v>45</v>
      </c>
      <c r="G3" s="12" t="s">
        <v>153</v>
      </c>
      <c r="H3" s="9">
        <v>14220</v>
      </c>
      <c r="I3" s="17">
        <f>H3+H4+H5+H6+H7+H8+H9+H10+H11</f>
        <v>110305.59912109375</v>
      </c>
      <c r="U3" s="20">
        <f>H3/$I$3*100</f>
        <v>12.891458016006286</v>
      </c>
    </row>
    <row r="4" spans="1:21" ht="23.25" x14ac:dyDescent="0.25">
      <c r="A4" s="4">
        <v>2</v>
      </c>
      <c r="B4" s="4" t="s">
        <v>154</v>
      </c>
      <c r="C4" s="4" t="s">
        <v>151</v>
      </c>
      <c r="D4" s="4" t="s">
        <v>152</v>
      </c>
      <c r="E4" s="11">
        <v>0</v>
      </c>
      <c r="F4" s="11">
        <v>40.6</v>
      </c>
      <c r="G4" s="12" t="s">
        <v>155</v>
      </c>
      <c r="H4" s="9">
        <v>51318.3984375</v>
      </c>
      <c r="U4" s="20">
        <f t="shared" ref="U4:U11" si="0">H4/$I$3*100</f>
        <v>46.523838179023478</v>
      </c>
    </row>
    <row r="5" spans="1:21" x14ac:dyDescent="0.25">
      <c r="A5" s="4">
        <v>3</v>
      </c>
      <c r="B5" s="4" t="s">
        <v>156</v>
      </c>
      <c r="C5" s="4" t="s">
        <v>151</v>
      </c>
      <c r="D5" s="4" t="s">
        <v>157</v>
      </c>
      <c r="E5" s="11">
        <v>0</v>
      </c>
      <c r="F5" s="11">
        <v>40.200000000000003</v>
      </c>
      <c r="G5" s="12" t="s">
        <v>158</v>
      </c>
      <c r="H5" s="9">
        <v>11577.6005859375</v>
      </c>
      <c r="U5" s="20">
        <f t="shared" si="0"/>
        <v>10.495931918403873</v>
      </c>
    </row>
    <row r="6" spans="1:21" x14ac:dyDescent="0.25">
      <c r="A6" s="4">
        <v>4</v>
      </c>
      <c r="B6" s="4" t="s">
        <v>90</v>
      </c>
      <c r="C6" s="4" t="s">
        <v>151</v>
      </c>
      <c r="D6" s="4" t="s">
        <v>159</v>
      </c>
      <c r="E6" s="11">
        <v>0</v>
      </c>
      <c r="F6" s="11">
        <v>43.2</v>
      </c>
      <c r="G6" s="12" t="s">
        <v>160</v>
      </c>
      <c r="H6" s="9">
        <v>2073.60009765625</v>
      </c>
      <c r="U6" s="20">
        <f t="shared" si="0"/>
        <v>1.8798683966893166</v>
      </c>
    </row>
    <row r="7" spans="1:21" x14ac:dyDescent="0.25">
      <c r="A7" s="4">
        <v>5</v>
      </c>
      <c r="B7" s="4" t="s">
        <v>76</v>
      </c>
      <c r="C7" s="4" t="s">
        <v>151</v>
      </c>
      <c r="D7" s="4" t="s">
        <v>159</v>
      </c>
      <c r="E7" s="11">
        <v>0</v>
      </c>
      <c r="F7" s="11">
        <v>43</v>
      </c>
      <c r="G7" s="12" t="s">
        <v>161</v>
      </c>
      <c r="H7" s="9">
        <v>3440</v>
      </c>
      <c r="U7" s="20">
        <f t="shared" si="0"/>
        <v>3.1186086902293688</v>
      </c>
    </row>
    <row r="8" spans="1:21" ht="57" x14ac:dyDescent="0.25">
      <c r="A8" s="4">
        <v>6</v>
      </c>
      <c r="B8" s="4" t="s">
        <v>162</v>
      </c>
      <c r="C8" s="4" t="s">
        <v>151</v>
      </c>
      <c r="D8" s="4" t="s">
        <v>163</v>
      </c>
      <c r="E8" s="11">
        <v>0</v>
      </c>
      <c r="F8" s="11">
        <v>41.5</v>
      </c>
      <c r="G8" s="12" t="s">
        <v>164</v>
      </c>
      <c r="H8" s="9">
        <v>8300</v>
      </c>
      <c r="U8" s="20">
        <f t="shared" si="0"/>
        <v>7.5245500374720233</v>
      </c>
    </row>
    <row r="9" spans="1:21" ht="34.5" x14ac:dyDescent="0.25">
      <c r="A9" s="4">
        <v>7</v>
      </c>
      <c r="B9" s="4" t="s">
        <v>165</v>
      </c>
      <c r="C9" s="4" t="s">
        <v>151</v>
      </c>
      <c r="D9" s="4" t="s">
        <v>163</v>
      </c>
      <c r="E9" s="11">
        <v>0</v>
      </c>
      <c r="F9" s="11">
        <v>42</v>
      </c>
      <c r="G9" s="12" t="s">
        <v>166</v>
      </c>
      <c r="H9" s="9">
        <v>9240</v>
      </c>
      <c r="U9" s="20">
        <f t="shared" si="0"/>
        <v>8.3767279935230725</v>
      </c>
    </row>
    <row r="10" spans="1:21" x14ac:dyDescent="0.25">
      <c r="A10" s="4">
        <v>8</v>
      </c>
      <c r="B10" s="4" t="s">
        <v>97</v>
      </c>
      <c r="C10" s="4" t="s">
        <v>151</v>
      </c>
      <c r="D10" s="4" t="s">
        <v>163</v>
      </c>
      <c r="E10" s="11">
        <v>0</v>
      </c>
      <c r="F10" s="11">
        <v>39.5</v>
      </c>
      <c r="G10" s="12" t="s">
        <v>167</v>
      </c>
      <c r="H10" s="9">
        <v>8216</v>
      </c>
      <c r="U10" s="20">
        <f t="shared" si="0"/>
        <v>7.4483979648036325</v>
      </c>
    </row>
    <row r="11" spans="1:21" ht="23.25" x14ac:dyDescent="0.25">
      <c r="A11" s="4">
        <v>9</v>
      </c>
      <c r="B11" s="4" t="s">
        <v>168</v>
      </c>
      <c r="C11" s="4" t="s">
        <v>151</v>
      </c>
      <c r="D11" s="4" t="s">
        <v>163</v>
      </c>
      <c r="E11" s="11">
        <v>0</v>
      </c>
      <c r="F11" s="11">
        <v>40</v>
      </c>
      <c r="G11" s="12" t="s">
        <v>169</v>
      </c>
      <c r="H11" s="9">
        <v>1920</v>
      </c>
      <c r="U11" s="20">
        <f t="shared" si="0"/>
        <v>1.7406188038489498</v>
      </c>
    </row>
    <row r="13" spans="1:21" x14ac:dyDescent="0.25">
      <c r="R13" s="18"/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2"/>
  <sheetViews>
    <sheetView topLeftCell="D1" workbookViewId="0">
      <selection activeCell="X3" sqref="X3:Z32"/>
    </sheetView>
  </sheetViews>
  <sheetFormatPr defaultRowHeight="15" x14ac:dyDescent="0.2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6" x14ac:dyDescent="0.25">
      <c r="A1" s="19" t="s">
        <v>0</v>
      </c>
      <c r="B1" s="19"/>
      <c r="C1" s="1" t="s">
        <v>2</v>
      </c>
      <c r="D1" s="19" t="s">
        <v>170</v>
      </c>
      <c r="E1" s="19"/>
      <c r="F1" s="19"/>
      <c r="G1" s="19"/>
    </row>
    <row r="2" spans="1:26" ht="34.5" x14ac:dyDescent="0.25">
      <c r="A2" s="1" t="s">
        <v>5</v>
      </c>
      <c r="B2" s="1" t="s">
        <v>6</v>
      </c>
      <c r="C2" s="1" t="s">
        <v>12</v>
      </c>
      <c r="D2" s="1" t="s">
        <v>171</v>
      </c>
      <c r="E2" s="1" t="s">
        <v>172</v>
      </c>
      <c r="F2" s="1" t="s">
        <v>173</v>
      </c>
      <c r="G2" s="1" t="s">
        <v>174</v>
      </c>
      <c r="X2" s="1" t="s">
        <v>260</v>
      </c>
      <c r="Y2" s="1" t="s">
        <v>261</v>
      </c>
      <c r="Z2" s="1" t="s">
        <v>262</v>
      </c>
    </row>
    <row r="3" spans="1:26" x14ac:dyDescent="0.25">
      <c r="A3" s="2">
        <v>0</v>
      </c>
      <c r="B3" s="3" t="s">
        <v>18</v>
      </c>
      <c r="C3" s="2" t="s">
        <v>175</v>
      </c>
      <c r="D3" s="2"/>
      <c r="E3" s="2"/>
      <c r="F3" s="2"/>
      <c r="G3" s="2"/>
      <c r="X3" s="20">
        <v>99</v>
      </c>
      <c r="Y3" s="20">
        <v>100</v>
      </c>
      <c r="Z3" s="20">
        <v>101</v>
      </c>
    </row>
    <row r="4" spans="1:26" ht="23.25" x14ac:dyDescent="0.25">
      <c r="A4" s="3">
        <v>1</v>
      </c>
      <c r="B4" s="3" t="s">
        <v>21</v>
      </c>
      <c r="C4" s="12" t="s">
        <v>176</v>
      </c>
      <c r="D4" s="4" t="s">
        <v>177</v>
      </c>
      <c r="E4" s="4">
        <v>80</v>
      </c>
      <c r="F4" s="4">
        <v>100</v>
      </c>
      <c r="G4" s="4">
        <v>120</v>
      </c>
      <c r="X4" s="20">
        <f t="shared" ref="X4:X32" si="0">E4</f>
        <v>80</v>
      </c>
      <c r="Y4" s="20">
        <f t="shared" ref="Y4:Y32" si="1">F4</f>
        <v>100</v>
      </c>
      <c r="Z4" s="20">
        <f t="shared" ref="Z4:Z32" si="2">G4</f>
        <v>120</v>
      </c>
    </row>
    <row r="5" spans="1:26" x14ac:dyDescent="0.25">
      <c r="A5" s="3">
        <v>2</v>
      </c>
      <c r="B5" s="3" t="s">
        <v>26</v>
      </c>
      <c r="C5" s="12" t="s">
        <v>178</v>
      </c>
      <c r="D5" s="4" t="s">
        <v>177</v>
      </c>
      <c r="E5" s="4">
        <v>80</v>
      </c>
      <c r="F5" s="4">
        <v>100</v>
      </c>
      <c r="G5" s="4">
        <v>120</v>
      </c>
      <c r="X5" s="20">
        <f t="shared" si="0"/>
        <v>80</v>
      </c>
      <c r="Y5" s="20">
        <f t="shared" si="1"/>
        <v>100</v>
      </c>
      <c r="Z5" s="20">
        <f t="shared" si="2"/>
        <v>120</v>
      </c>
    </row>
    <row r="6" spans="1:26" x14ac:dyDescent="0.25">
      <c r="A6" s="3">
        <v>3</v>
      </c>
      <c r="B6" s="3" t="s">
        <v>31</v>
      </c>
      <c r="C6" s="12" t="s">
        <v>179</v>
      </c>
      <c r="D6" s="4" t="s">
        <v>177</v>
      </c>
      <c r="E6" s="4">
        <v>80</v>
      </c>
      <c r="F6" s="4">
        <v>100</v>
      </c>
      <c r="G6" s="4">
        <v>120</v>
      </c>
      <c r="X6" s="20">
        <f t="shared" si="0"/>
        <v>80</v>
      </c>
      <c r="Y6" s="20">
        <f t="shared" si="1"/>
        <v>100</v>
      </c>
      <c r="Z6" s="20">
        <f t="shared" si="2"/>
        <v>120</v>
      </c>
    </row>
    <row r="7" spans="1:26" x14ac:dyDescent="0.25">
      <c r="A7" s="3">
        <v>4</v>
      </c>
      <c r="B7" s="3" t="s">
        <v>36</v>
      </c>
      <c r="C7" s="12" t="s">
        <v>180</v>
      </c>
      <c r="D7" s="4" t="s">
        <v>177</v>
      </c>
      <c r="E7" s="4">
        <v>80</v>
      </c>
      <c r="F7" s="4">
        <v>100</v>
      </c>
      <c r="G7" s="4">
        <v>120</v>
      </c>
      <c r="X7" s="20">
        <f t="shared" si="0"/>
        <v>80</v>
      </c>
      <c r="Y7" s="20">
        <f t="shared" si="1"/>
        <v>100</v>
      </c>
      <c r="Z7" s="20">
        <f t="shared" si="2"/>
        <v>120</v>
      </c>
    </row>
    <row r="8" spans="1:26" x14ac:dyDescent="0.25">
      <c r="A8" s="3">
        <v>5</v>
      </c>
      <c r="B8" s="3" t="s">
        <v>42</v>
      </c>
      <c r="C8" s="12" t="s">
        <v>181</v>
      </c>
      <c r="D8" s="4" t="s">
        <v>177</v>
      </c>
      <c r="E8" s="4">
        <v>80</v>
      </c>
      <c r="F8" s="4">
        <v>100</v>
      </c>
      <c r="G8" s="4">
        <v>120</v>
      </c>
      <c r="X8" s="20">
        <f t="shared" si="0"/>
        <v>80</v>
      </c>
      <c r="Y8" s="20">
        <f t="shared" si="1"/>
        <v>100</v>
      </c>
      <c r="Z8" s="20">
        <f t="shared" si="2"/>
        <v>120</v>
      </c>
    </row>
    <row r="9" spans="1:26" x14ac:dyDescent="0.25">
      <c r="A9" s="3">
        <v>6</v>
      </c>
      <c r="B9" s="3" t="s">
        <v>47</v>
      </c>
      <c r="C9" s="12" t="s">
        <v>182</v>
      </c>
      <c r="D9" s="4" t="s">
        <v>177</v>
      </c>
      <c r="E9" s="4">
        <v>80</v>
      </c>
      <c r="F9" s="4">
        <v>100</v>
      </c>
      <c r="G9" s="4">
        <v>120</v>
      </c>
      <c r="X9" s="20">
        <f t="shared" si="0"/>
        <v>80</v>
      </c>
      <c r="Y9" s="20">
        <f t="shared" si="1"/>
        <v>100</v>
      </c>
      <c r="Z9" s="20">
        <f t="shared" si="2"/>
        <v>120</v>
      </c>
    </row>
    <row r="10" spans="1:26" ht="23.25" x14ac:dyDescent="0.25">
      <c r="A10" s="3">
        <v>7</v>
      </c>
      <c r="B10" s="3" t="s">
        <v>52</v>
      </c>
      <c r="C10" s="12" t="s">
        <v>183</v>
      </c>
      <c r="D10" s="4" t="s">
        <v>177</v>
      </c>
      <c r="E10" s="4">
        <v>80</v>
      </c>
      <c r="F10" s="4">
        <v>100</v>
      </c>
      <c r="G10" s="4">
        <v>120</v>
      </c>
      <c r="X10" s="20">
        <f t="shared" si="0"/>
        <v>80</v>
      </c>
      <c r="Y10" s="20">
        <f t="shared" si="1"/>
        <v>100</v>
      </c>
      <c r="Z10" s="20">
        <f t="shared" si="2"/>
        <v>120</v>
      </c>
    </row>
    <row r="11" spans="1:26" ht="23.25" x14ac:dyDescent="0.25">
      <c r="A11" s="3">
        <v>8</v>
      </c>
      <c r="B11" s="3" t="s">
        <v>57</v>
      </c>
      <c r="C11" s="12" t="s">
        <v>184</v>
      </c>
      <c r="D11" s="4" t="s">
        <v>177</v>
      </c>
      <c r="E11" s="4">
        <v>80</v>
      </c>
      <c r="F11" s="4">
        <v>100</v>
      </c>
      <c r="G11" s="4">
        <v>120</v>
      </c>
      <c r="X11" s="20">
        <f t="shared" si="0"/>
        <v>80</v>
      </c>
      <c r="Y11" s="20">
        <f t="shared" si="1"/>
        <v>100</v>
      </c>
      <c r="Z11" s="20">
        <f t="shared" si="2"/>
        <v>120</v>
      </c>
    </row>
    <row r="12" spans="1:26" x14ac:dyDescent="0.25">
      <c r="A12" s="3">
        <v>9</v>
      </c>
      <c r="B12" s="3" t="s">
        <v>62</v>
      </c>
      <c r="C12" s="12" t="s">
        <v>185</v>
      </c>
      <c r="D12" s="4" t="s">
        <v>177</v>
      </c>
      <c r="E12" s="4">
        <v>80</v>
      </c>
      <c r="F12" s="4">
        <v>100</v>
      </c>
      <c r="G12" s="4">
        <v>120</v>
      </c>
      <c r="X12" s="20">
        <f t="shared" si="0"/>
        <v>80</v>
      </c>
      <c r="Y12" s="20">
        <f t="shared" si="1"/>
        <v>100</v>
      </c>
      <c r="Z12" s="20">
        <f t="shared" si="2"/>
        <v>120</v>
      </c>
    </row>
    <row r="13" spans="1:26" x14ac:dyDescent="0.25">
      <c r="A13" s="3">
        <v>10</v>
      </c>
      <c r="B13" s="3" t="s">
        <v>68</v>
      </c>
      <c r="C13" s="12" t="s">
        <v>186</v>
      </c>
      <c r="D13" s="4" t="s">
        <v>177</v>
      </c>
      <c r="E13" s="4">
        <v>80</v>
      </c>
      <c r="F13" s="4">
        <v>100</v>
      </c>
      <c r="G13" s="4">
        <v>120</v>
      </c>
      <c r="X13" s="20">
        <f t="shared" si="0"/>
        <v>80</v>
      </c>
      <c r="Y13" s="20">
        <f t="shared" si="1"/>
        <v>100</v>
      </c>
      <c r="Z13" s="20">
        <f t="shared" si="2"/>
        <v>120</v>
      </c>
    </row>
    <row r="14" spans="1:26" x14ac:dyDescent="0.25">
      <c r="A14" s="3">
        <v>11</v>
      </c>
      <c r="B14" s="3" t="s">
        <v>73</v>
      </c>
      <c r="C14" s="12" t="s">
        <v>180</v>
      </c>
      <c r="D14" s="4" t="s">
        <v>177</v>
      </c>
      <c r="E14" s="4">
        <v>80</v>
      </c>
      <c r="F14" s="4">
        <v>100</v>
      </c>
      <c r="G14" s="4">
        <v>120</v>
      </c>
      <c r="X14" s="20">
        <f t="shared" si="0"/>
        <v>80</v>
      </c>
      <c r="Y14" s="20">
        <f t="shared" si="1"/>
        <v>100</v>
      </c>
      <c r="Z14" s="20">
        <f t="shared" si="2"/>
        <v>120</v>
      </c>
    </row>
    <row r="15" spans="1:26" x14ac:dyDescent="0.25">
      <c r="A15" s="3">
        <v>12</v>
      </c>
      <c r="B15" s="3" t="s">
        <v>77</v>
      </c>
      <c r="C15" s="12" t="s">
        <v>180</v>
      </c>
      <c r="D15" s="4" t="s">
        <v>177</v>
      </c>
      <c r="E15" s="4">
        <v>80</v>
      </c>
      <c r="F15" s="4">
        <v>100</v>
      </c>
      <c r="G15" s="4">
        <v>120</v>
      </c>
      <c r="X15" s="20">
        <f t="shared" si="0"/>
        <v>80</v>
      </c>
      <c r="Y15" s="20">
        <f t="shared" si="1"/>
        <v>100</v>
      </c>
      <c r="Z15" s="20">
        <f t="shared" si="2"/>
        <v>120</v>
      </c>
    </row>
    <row r="16" spans="1:26" x14ac:dyDescent="0.25">
      <c r="A16" s="3">
        <v>13</v>
      </c>
      <c r="B16" s="3" t="s">
        <v>82</v>
      </c>
      <c r="C16" s="12" t="s">
        <v>180</v>
      </c>
      <c r="D16" s="4" t="s">
        <v>177</v>
      </c>
      <c r="E16" s="4">
        <v>80</v>
      </c>
      <c r="F16" s="4">
        <v>100</v>
      </c>
      <c r="G16" s="4">
        <v>120</v>
      </c>
      <c r="X16" s="20">
        <f t="shared" si="0"/>
        <v>80</v>
      </c>
      <c r="Y16" s="20">
        <f t="shared" si="1"/>
        <v>100</v>
      </c>
      <c r="Z16" s="20">
        <f t="shared" si="2"/>
        <v>120</v>
      </c>
    </row>
    <row r="17" spans="1:26" x14ac:dyDescent="0.25">
      <c r="A17" s="3">
        <v>14</v>
      </c>
      <c r="B17" s="3" t="s">
        <v>85</v>
      </c>
      <c r="C17" s="12" t="s">
        <v>179</v>
      </c>
      <c r="D17" s="4" t="s">
        <v>177</v>
      </c>
      <c r="E17" s="4">
        <v>80</v>
      </c>
      <c r="F17" s="4">
        <v>100</v>
      </c>
      <c r="G17" s="4">
        <v>120</v>
      </c>
      <c r="X17" s="20">
        <f t="shared" si="0"/>
        <v>80</v>
      </c>
      <c r="Y17" s="20">
        <f t="shared" si="1"/>
        <v>100</v>
      </c>
      <c r="Z17" s="20">
        <f t="shared" si="2"/>
        <v>120</v>
      </c>
    </row>
    <row r="18" spans="1:26" x14ac:dyDescent="0.25">
      <c r="A18" s="3">
        <v>15</v>
      </c>
      <c r="B18" s="3" t="s">
        <v>87</v>
      </c>
      <c r="C18" s="12" t="s">
        <v>179</v>
      </c>
      <c r="D18" s="4" t="s">
        <v>177</v>
      </c>
      <c r="E18" s="4">
        <v>80</v>
      </c>
      <c r="F18" s="4">
        <v>100</v>
      </c>
      <c r="G18" s="4">
        <v>120</v>
      </c>
      <c r="X18" s="20">
        <f t="shared" si="0"/>
        <v>80</v>
      </c>
      <c r="Y18" s="20">
        <f t="shared" si="1"/>
        <v>100</v>
      </c>
      <c r="Z18" s="20">
        <f t="shared" si="2"/>
        <v>120</v>
      </c>
    </row>
    <row r="19" spans="1:26" x14ac:dyDescent="0.25">
      <c r="A19" s="3">
        <v>16</v>
      </c>
      <c r="B19" s="3" t="s">
        <v>91</v>
      </c>
      <c r="C19" s="12" t="s">
        <v>179</v>
      </c>
      <c r="D19" s="4" t="s">
        <v>177</v>
      </c>
      <c r="E19" s="4">
        <v>80</v>
      </c>
      <c r="F19" s="4">
        <v>100</v>
      </c>
      <c r="G19" s="4">
        <v>120</v>
      </c>
      <c r="X19" s="20">
        <f t="shared" si="0"/>
        <v>80</v>
      </c>
      <c r="Y19" s="20">
        <f t="shared" si="1"/>
        <v>100</v>
      </c>
      <c r="Z19" s="20">
        <f t="shared" si="2"/>
        <v>120</v>
      </c>
    </row>
    <row r="20" spans="1:26" x14ac:dyDescent="0.25">
      <c r="A20" s="3">
        <v>17</v>
      </c>
      <c r="B20" s="3" t="s">
        <v>95</v>
      </c>
      <c r="C20" s="12" t="s">
        <v>176</v>
      </c>
      <c r="D20" s="4" t="s">
        <v>177</v>
      </c>
      <c r="E20" s="4">
        <v>80</v>
      </c>
      <c r="F20" s="4">
        <v>100</v>
      </c>
      <c r="G20" s="4">
        <v>120</v>
      </c>
      <c r="X20" s="20">
        <f t="shared" si="0"/>
        <v>80</v>
      </c>
      <c r="Y20" s="20">
        <f t="shared" si="1"/>
        <v>100</v>
      </c>
      <c r="Z20" s="20">
        <f t="shared" si="2"/>
        <v>120</v>
      </c>
    </row>
    <row r="21" spans="1:26" x14ac:dyDescent="0.25">
      <c r="A21" s="3">
        <v>18</v>
      </c>
      <c r="B21" s="3" t="s">
        <v>97</v>
      </c>
      <c r="C21" s="12" t="s">
        <v>187</v>
      </c>
      <c r="D21" s="4" t="s">
        <v>177</v>
      </c>
      <c r="E21" s="4">
        <v>80</v>
      </c>
      <c r="F21" s="4">
        <v>100</v>
      </c>
      <c r="G21" s="4">
        <v>120</v>
      </c>
      <c r="X21" s="20">
        <f t="shared" si="0"/>
        <v>80</v>
      </c>
      <c r="Y21" s="20">
        <f t="shared" si="1"/>
        <v>100</v>
      </c>
      <c r="Z21" s="20">
        <f t="shared" si="2"/>
        <v>120</v>
      </c>
    </row>
    <row r="22" spans="1:26" x14ac:dyDescent="0.25">
      <c r="A22" s="3">
        <v>19</v>
      </c>
      <c r="B22" s="3" t="s">
        <v>103</v>
      </c>
      <c r="C22" s="12" t="s">
        <v>176</v>
      </c>
      <c r="D22" s="4" t="s">
        <v>177</v>
      </c>
      <c r="E22" s="4">
        <v>80</v>
      </c>
      <c r="F22" s="4">
        <v>100</v>
      </c>
      <c r="G22" s="4">
        <v>120</v>
      </c>
      <c r="X22" s="20">
        <f t="shared" si="0"/>
        <v>80</v>
      </c>
      <c r="Y22" s="20">
        <f t="shared" si="1"/>
        <v>100</v>
      </c>
      <c r="Z22" s="20">
        <f t="shared" si="2"/>
        <v>120</v>
      </c>
    </row>
    <row r="23" spans="1:26" x14ac:dyDescent="0.25">
      <c r="A23" s="3">
        <v>20</v>
      </c>
      <c r="B23" s="3" t="s">
        <v>107</v>
      </c>
      <c r="C23" s="12" t="s">
        <v>188</v>
      </c>
      <c r="D23" s="4" t="s">
        <v>177</v>
      </c>
      <c r="E23" s="4">
        <v>80</v>
      </c>
      <c r="F23" s="4">
        <v>100</v>
      </c>
      <c r="G23" s="4">
        <v>120</v>
      </c>
      <c r="X23" s="20">
        <f t="shared" si="0"/>
        <v>80</v>
      </c>
      <c r="Y23" s="20">
        <f t="shared" si="1"/>
        <v>100</v>
      </c>
      <c r="Z23" s="20">
        <f t="shared" si="2"/>
        <v>120</v>
      </c>
    </row>
    <row r="24" spans="1:26" ht="23.25" x14ac:dyDescent="0.25">
      <c r="A24" s="3">
        <v>21</v>
      </c>
      <c r="B24" s="3" t="s">
        <v>112</v>
      </c>
      <c r="C24" s="12" t="s">
        <v>189</v>
      </c>
      <c r="D24" s="4" t="s">
        <v>177</v>
      </c>
      <c r="E24" s="4">
        <v>80</v>
      </c>
      <c r="F24" s="4">
        <v>100</v>
      </c>
      <c r="G24" s="4">
        <v>120</v>
      </c>
      <c r="X24" s="20">
        <f t="shared" si="0"/>
        <v>80</v>
      </c>
      <c r="Y24" s="20">
        <f t="shared" si="1"/>
        <v>100</v>
      </c>
      <c r="Z24" s="20">
        <f t="shared" si="2"/>
        <v>120</v>
      </c>
    </row>
    <row r="25" spans="1:26" ht="23.25" x14ac:dyDescent="0.25">
      <c r="A25" s="3">
        <v>22</v>
      </c>
      <c r="B25" s="3" t="s">
        <v>117</v>
      </c>
      <c r="C25" s="12" t="s">
        <v>190</v>
      </c>
      <c r="D25" s="4" t="s">
        <v>177</v>
      </c>
      <c r="E25" s="4">
        <v>80</v>
      </c>
      <c r="F25" s="4">
        <v>100</v>
      </c>
      <c r="G25" s="4">
        <v>120</v>
      </c>
      <c r="X25" s="20">
        <f t="shared" si="0"/>
        <v>80</v>
      </c>
      <c r="Y25" s="20">
        <f t="shared" si="1"/>
        <v>100</v>
      </c>
      <c r="Z25" s="20">
        <f t="shared" si="2"/>
        <v>120</v>
      </c>
    </row>
    <row r="26" spans="1:26" ht="23.25" x14ac:dyDescent="0.25">
      <c r="A26" s="3">
        <v>23</v>
      </c>
      <c r="B26" s="3" t="s">
        <v>122</v>
      </c>
      <c r="C26" s="12" t="s">
        <v>180</v>
      </c>
      <c r="D26" s="4" t="s">
        <v>177</v>
      </c>
      <c r="E26" s="4">
        <v>80</v>
      </c>
      <c r="F26" s="4">
        <v>100</v>
      </c>
      <c r="G26" s="4">
        <v>120</v>
      </c>
      <c r="X26" s="20">
        <f t="shared" si="0"/>
        <v>80</v>
      </c>
      <c r="Y26" s="20">
        <f t="shared" si="1"/>
        <v>100</v>
      </c>
      <c r="Z26" s="20">
        <f t="shared" si="2"/>
        <v>120</v>
      </c>
    </row>
    <row r="27" spans="1:26" x14ac:dyDescent="0.25">
      <c r="A27" s="3">
        <v>24</v>
      </c>
      <c r="B27" s="3" t="s">
        <v>126</v>
      </c>
      <c r="C27" s="12" t="s">
        <v>179</v>
      </c>
      <c r="D27" s="4" t="s">
        <v>177</v>
      </c>
      <c r="E27" s="4">
        <v>80</v>
      </c>
      <c r="F27" s="4">
        <v>100</v>
      </c>
      <c r="G27" s="4">
        <v>120</v>
      </c>
      <c r="X27" s="20">
        <f t="shared" si="0"/>
        <v>80</v>
      </c>
      <c r="Y27" s="20">
        <f t="shared" si="1"/>
        <v>100</v>
      </c>
      <c r="Z27" s="20">
        <f t="shared" si="2"/>
        <v>120</v>
      </c>
    </row>
    <row r="28" spans="1:26" x14ac:dyDescent="0.25">
      <c r="A28" s="3">
        <v>25</v>
      </c>
      <c r="B28" s="3" t="s">
        <v>130</v>
      </c>
      <c r="C28" s="12" t="s">
        <v>179</v>
      </c>
      <c r="D28" s="4" t="s">
        <v>177</v>
      </c>
      <c r="E28" s="4">
        <v>80</v>
      </c>
      <c r="F28" s="4">
        <v>100</v>
      </c>
      <c r="G28" s="4">
        <v>120</v>
      </c>
      <c r="X28" s="20">
        <f t="shared" si="0"/>
        <v>80</v>
      </c>
      <c r="Y28" s="20">
        <f t="shared" si="1"/>
        <v>100</v>
      </c>
      <c r="Z28" s="20">
        <f t="shared" si="2"/>
        <v>120</v>
      </c>
    </row>
    <row r="29" spans="1:26" x14ac:dyDescent="0.25">
      <c r="A29" s="3">
        <v>26</v>
      </c>
      <c r="B29" s="3" t="s">
        <v>133</v>
      </c>
      <c r="C29" s="12" t="s">
        <v>181</v>
      </c>
      <c r="D29" s="4" t="s">
        <v>177</v>
      </c>
      <c r="E29" s="4">
        <v>80</v>
      </c>
      <c r="F29" s="4">
        <v>100</v>
      </c>
      <c r="G29" s="4">
        <v>120</v>
      </c>
      <c r="X29" s="20">
        <f t="shared" si="0"/>
        <v>80</v>
      </c>
      <c r="Y29" s="20">
        <f t="shared" si="1"/>
        <v>100</v>
      </c>
      <c r="Z29" s="20">
        <f t="shared" si="2"/>
        <v>120</v>
      </c>
    </row>
    <row r="30" spans="1:26" x14ac:dyDescent="0.25">
      <c r="A30" s="3">
        <v>27</v>
      </c>
      <c r="B30" s="3" t="s">
        <v>136</v>
      </c>
      <c r="C30" s="12" t="s">
        <v>179</v>
      </c>
      <c r="D30" s="4" t="s">
        <v>177</v>
      </c>
      <c r="E30" s="4">
        <v>80</v>
      </c>
      <c r="F30" s="4">
        <v>100</v>
      </c>
      <c r="G30" s="4">
        <v>120</v>
      </c>
      <c r="X30" s="20">
        <f t="shared" si="0"/>
        <v>80</v>
      </c>
      <c r="Y30" s="20">
        <f t="shared" si="1"/>
        <v>100</v>
      </c>
      <c r="Z30" s="20">
        <f t="shared" si="2"/>
        <v>120</v>
      </c>
    </row>
    <row r="31" spans="1:26" x14ac:dyDescent="0.25">
      <c r="A31" s="3">
        <v>28</v>
      </c>
      <c r="B31" s="3" t="s">
        <v>139</v>
      </c>
      <c r="C31" s="12" t="s">
        <v>176</v>
      </c>
      <c r="D31" s="4" t="s">
        <v>177</v>
      </c>
      <c r="E31" s="4">
        <v>80</v>
      </c>
      <c r="F31" s="4">
        <v>100</v>
      </c>
      <c r="G31" s="4">
        <v>120</v>
      </c>
      <c r="X31" s="20">
        <f t="shared" si="0"/>
        <v>80</v>
      </c>
      <c r="Y31" s="20">
        <f t="shared" si="1"/>
        <v>100</v>
      </c>
      <c r="Z31" s="20">
        <f t="shared" si="2"/>
        <v>120</v>
      </c>
    </row>
    <row r="32" spans="1:26" x14ac:dyDescent="0.25">
      <c r="A32" s="3">
        <v>29</v>
      </c>
      <c r="B32" s="3" t="s">
        <v>143</v>
      </c>
      <c r="C32" s="12" t="s">
        <v>180</v>
      </c>
      <c r="D32" s="4" t="s">
        <v>177</v>
      </c>
      <c r="E32" s="4">
        <v>80</v>
      </c>
      <c r="F32" s="4">
        <v>100</v>
      </c>
      <c r="G32" s="4">
        <v>120</v>
      </c>
      <c r="X32" s="20">
        <f t="shared" si="0"/>
        <v>80</v>
      </c>
      <c r="Y32" s="20">
        <f t="shared" si="1"/>
        <v>100</v>
      </c>
      <c r="Z32" s="20">
        <f t="shared" si="2"/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workbookViewId="0">
      <selection sqref="A1:B1"/>
    </sheetView>
  </sheetViews>
  <sheetFormatPr defaultRowHeight="15" x14ac:dyDescent="0.25"/>
  <cols>
    <col min="1" max="1" width="12.7109375" customWidth="1"/>
    <col min="4" max="4" width="8.7109375" customWidth="1"/>
    <col min="7" max="7" width="12.7109375" customWidth="1"/>
  </cols>
  <sheetData>
    <row r="1" spans="1:7" ht="23.25" x14ac:dyDescent="0.25">
      <c r="A1" s="19" t="s">
        <v>191</v>
      </c>
      <c r="B1" s="19"/>
      <c r="D1" s="19" t="s">
        <v>192</v>
      </c>
      <c r="E1" s="19"/>
      <c r="G1" s="1" t="s">
        <v>193</v>
      </c>
    </row>
    <row r="2" spans="1:7" x14ac:dyDescent="0.25">
      <c r="A2" s="12" t="s">
        <v>194</v>
      </c>
      <c r="B2" s="13" t="s">
        <v>195</v>
      </c>
      <c r="D2" s="12" t="s">
        <v>221</v>
      </c>
      <c r="E2" s="14" t="s">
        <v>204</v>
      </c>
      <c r="G2" s="15">
        <v>42842</v>
      </c>
    </row>
    <row r="3" spans="1:7" x14ac:dyDescent="0.25">
      <c r="A3" s="12" t="s">
        <v>196</v>
      </c>
      <c r="B3" s="13" t="s">
        <v>195</v>
      </c>
      <c r="D3" s="12" t="s">
        <v>222</v>
      </c>
      <c r="E3" s="14" t="s">
        <v>204</v>
      </c>
      <c r="G3" s="15">
        <v>42856</v>
      </c>
    </row>
    <row r="4" spans="1:7" ht="23.25" x14ac:dyDescent="0.25">
      <c r="A4" s="12" t="s">
        <v>197</v>
      </c>
      <c r="B4" s="13" t="s">
        <v>195</v>
      </c>
      <c r="D4" s="12" t="s">
        <v>223</v>
      </c>
      <c r="E4" s="14" t="s">
        <v>204</v>
      </c>
      <c r="G4" s="15">
        <v>42880</v>
      </c>
    </row>
    <row r="5" spans="1:7" x14ac:dyDescent="0.25">
      <c r="A5" s="12" t="s">
        <v>198</v>
      </c>
      <c r="B5" s="13" t="s">
        <v>195</v>
      </c>
      <c r="D5" s="12" t="s">
        <v>224</v>
      </c>
      <c r="E5" s="14" t="s">
        <v>204</v>
      </c>
      <c r="G5" s="15">
        <v>42891</v>
      </c>
    </row>
    <row r="6" spans="1:7" x14ac:dyDescent="0.25">
      <c r="A6" s="12" t="s">
        <v>199</v>
      </c>
      <c r="B6" s="13" t="s">
        <v>195</v>
      </c>
      <c r="D6" s="12" t="s">
        <v>225</v>
      </c>
      <c r="E6" s="14" t="s">
        <v>204</v>
      </c>
      <c r="G6" s="15">
        <v>42926</v>
      </c>
    </row>
    <row r="7" spans="1:7" x14ac:dyDescent="0.25">
      <c r="A7" s="12" t="s">
        <v>200</v>
      </c>
      <c r="B7" s="13" t="s">
        <v>195</v>
      </c>
      <c r="D7" s="12" t="s">
        <v>226</v>
      </c>
      <c r="E7" s="13" t="s">
        <v>195</v>
      </c>
      <c r="G7" s="15">
        <v>42927</v>
      </c>
    </row>
    <row r="8" spans="1:7" x14ac:dyDescent="0.25">
      <c r="A8" s="12" t="s">
        <v>201</v>
      </c>
      <c r="B8" s="13" t="s">
        <v>195</v>
      </c>
      <c r="D8" s="12" t="s">
        <v>227</v>
      </c>
      <c r="E8" s="13" t="s">
        <v>195</v>
      </c>
      <c r="G8" s="15">
        <v>42928</v>
      </c>
    </row>
    <row r="9" spans="1:7" x14ac:dyDescent="0.25">
      <c r="A9" s="12" t="s">
        <v>202</v>
      </c>
      <c r="B9" s="13" t="s">
        <v>195</v>
      </c>
      <c r="G9" s="15">
        <v>42929</v>
      </c>
    </row>
    <row r="10" spans="1:7" x14ac:dyDescent="0.25">
      <c r="A10" s="12" t="s">
        <v>203</v>
      </c>
      <c r="B10" s="14" t="s">
        <v>204</v>
      </c>
      <c r="G10" s="15">
        <v>42930</v>
      </c>
    </row>
    <row r="11" spans="1:7" x14ac:dyDescent="0.25">
      <c r="A11" s="12" t="s">
        <v>205</v>
      </c>
      <c r="B11" s="14" t="s">
        <v>204</v>
      </c>
      <c r="G11" s="15">
        <v>42933</v>
      </c>
    </row>
    <row r="12" spans="1:7" x14ac:dyDescent="0.25">
      <c r="A12" s="12" t="s">
        <v>206</v>
      </c>
      <c r="B12" s="14" t="s">
        <v>204</v>
      </c>
      <c r="G12" s="15">
        <v>42934</v>
      </c>
    </row>
    <row r="13" spans="1:7" x14ac:dyDescent="0.25">
      <c r="A13" s="12" t="s">
        <v>207</v>
      </c>
      <c r="B13" s="14" t="s">
        <v>204</v>
      </c>
      <c r="G13" s="15">
        <v>42935</v>
      </c>
    </row>
    <row r="14" spans="1:7" x14ac:dyDescent="0.25">
      <c r="A14" s="12" t="s">
        <v>208</v>
      </c>
      <c r="B14" s="13" t="s">
        <v>195</v>
      </c>
      <c r="G14" s="15">
        <v>42936</v>
      </c>
    </row>
    <row r="15" spans="1:7" x14ac:dyDescent="0.25">
      <c r="A15" s="12" t="s">
        <v>209</v>
      </c>
      <c r="B15" s="14" t="s">
        <v>204</v>
      </c>
      <c r="G15" s="15">
        <v>42937</v>
      </c>
    </row>
    <row r="16" spans="1:7" x14ac:dyDescent="0.25">
      <c r="A16" s="12" t="s">
        <v>210</v>
      </c>
      <c r="B16" s="14" t="s">
        <v>204</v>
      </c>
      <c r="G16" s="15">
        <v>42940</v>
      </c>
    </row>
    <row r="17" spans="1:7" x14ac:dyDescent="0.25">
      <c r="A17" s="12" t="s">
        <v>211</v>
      </c>
      <c r="B17" s="14" t="s">
        <v>204</v>
      </c>
      <c r="G17" s="15">
        <v>42941</v>
      </c>
    </row>
    <row r="18" spans="1:7" x14ac:dyDescent="0.25">
      <c r="A18" s="12" t="s">
        <v>212</v>
      </c>
      <c r="B18" s="14" t="s">
        <v>204</v>
      </c>
      <c r="G18" s="15">
        <v>42942</v>
      </c>
    </row>
    <row r="19" spans="1:7" x14ac:dyDescent="0.25">
      <c r="A19" s="12" t="s">
        <v>213</v>
      </c>
      <c r="B19" s="13" t="s">
        <v>195</v>
      </c>
      <c r="G19" s="15">
        <v>42943</v>
      </c>
    </row>
    <row r="20" spans="1:7" x14ac:dyDescent="0.25">
      <c r="A20" s="12" t="s">
        <v>214</v>
      </c>
      <c r="B20" s="13" t="s">
        <v>195</v>
      </c>
      <c r="G20" s="15">
        <v>42944</v>
      </c>
    </row>
    <row r="21" spans="1:7" x14ac:dyDescent="0.25">
      <c r="A21" s="12" t="s">
        <v>215</v>
      </c>
      <c r="B21" s="13" t="s">
        <v>195</v>
      </c>
      <c r="G21" s="15">
        <v>42962</v>
      </c>
    </row>
    <row r="22" spans="1:7" x14ac:dyDescent="0.25">
      <c r="A22" s="12" t="s">
        <v>216</v>
      </c>
      <c r="B22" s="13" t="s">
        <v>195</v>
      </c>
      <c r="G22" s="15">
        <v>43040</v>
      </c>
    </row>
    <row r="23" spans="1:7" x14ac:dyDescent="0.25">
      <c r="A23" s="12" t="s">
        <v>217</v>
      </c>
      <c r="B23" s="13" t="s">
        <v>195</v>
      </c>
      <c r="G23" s="15">
        <v>43094</v>
      </c>
    </row>
    <row r="24" spans="1:7" x14ac:dyDescent="0.25">
      <c r="A24" s="12" t="s">
        <v>218</v>
      </c>
      <c r="B24" s="13" t="s">
        <v>195</v>
      </c>
    </row>
    <row r="25" spans="1:7" x14ac:dyDescent="0.25">
      <c r="A25" s="12" t="s">
        <v>219</v>
      </c>
      <c r="B25" s="13" t="s">
        <v>195</v>
      </c>
    </row>
    <row r="28" spans="1:7" x14ac:dyDescent="0.25">
      <c r="A28" s="16" t="s">
        <v>220</v>
      </c>
    </row>
  </sheetData>
  <mergeCells count="2">
    <mergeCell ref="A1:B1"/>
    <mergeCell ref="D1:E1"/>
  </mergeCells>
  <conditionalFormatting sqref="B2:B25">
    <cfRule type="cellIs" dxfId="3" priority="1" operator="equal">
      <formula>"Yes"</formula>
    </cfRule>
    <cfRule type="cellIs" dxfId="2" priority="2" operator="equal">
      <formula>"No"</formula>
    </cfRule>
  </conditionalFormatting>
  <conditionalFormatting sqref="E2:E8">
    <cfRule type="cellIs" dxfId="1" priority="3" operator="equal">
      <formula>"Yes"</formula>
    </cfRule>
    <cfRule type="cellIs" dxfId="0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2"/>
  <sheetViews>
    <sheetView workbookViewId="0">
      <selection sqref="A1:C1"/>
    </sheetView>
  </sheetViews>
  <sheetFormatPr defaultRowHeight="15" x14ac:dyDescent="0.25"/>
  <cols>
    <col min="1" max="14" width="15.7109375" customWidth="1"/>
    <col min="15" max="31" width="17.7109375" customWidth="1"/>
  </cols>
  <sheetData>
    <row r="1" spans="1:31" x14ac:dyDescent="0.25">
      <c r="A1" s="19" t="s">
        <v>0</v>
      </c>
      <c r="B1" s="19"/>
      <c r="C1" s="19"/>
      <c r="D1" s="19" t="s">
        <v>228</v>
      </c>
      <c r="E1" s="19"/>
      <c r="F1" s="19"/>
      <c r="G1" s="19"/>
      <c r="H1" s="19" t="s">
        <v>229</v>
      </c>
      <c r="I1" s="19"/>
      <c r="J1" s="19"/>
      <c r="K1" s="19"/>
      <c r="L1" s="19"/>
      <c r="M1" s="19"/>
      <c r="N1" s="19"/>
    </row>
    <row r="2" spans="1:31" ht="30" customHeight="1" x14ac:dyDescent="0.25">
      <c r="A2" s="1" t="s">
        <v>6</v>
      </c>
      <c r="B2" s="1" t="s">
        <v>230</v>
      </c>
      <c r="C2" s="1" t="s">
        <v>231</v>
      </c>
      <c r="D2" s="1" t="s">
        <v>232</v>
      </c>
      <c r="E2" s="1" t="s">
        <v>233</v>
      </c>
      <c r="F2" s="1" t="s">
        <v>234</v>
      </c>
      <c r="G2" s="1" t="s">
        <v>235</v>
      </c>
      <c r="H2" s="1" t="s">
        <v>236</v>
      </c>
      <c r="I2" s="1" t="s">
        <v>237</v>
      </c>
      <c r="J2" s="1" t="s">
        <v>238</v>
      </c>
      <c r="K2" s="1" t="s">
        <v>239</v>
      </c>
      <c r="L2" s="1" t="s">
        <v>240</v>
      </c>
      <c r="M2" s="1" t="s">
        <v>241</v>
      </c>
      <c r="N2" s="1" t="s">
        <v>242</v>
      </c>
      <c r="O2" s="1" t="s">
        <v>243</v>
      </c>
      <c r="P2" s="1" t="s">
        <v>244</v>
      </c>
      <c r="Q2" s="1" t="s">
        <v>245</v>
      </c>
      <c r="R2" s="1" t="s">
        <v>246</v>
      </c>
      <c r="S2" s="1" t="s">
        <v>247</v>
      </c>
      <c r="T2" s="1" t="s">
        <v>247</v>
      </c>
      <c r="U2" s="1" t="s">
        <v>248</v>
      </c>
      <c r="V2" s="1" t="s">
        <v>249</v>
      </c>
      <c r="W2" s="1" t="s">
        <v>250</v>
      </c>
      <c r="X2" s="1" t="s">
        <v>251</v>
      </c>
      <c r="Y2" s="1" t="s">
        <v>252</v>
      </c>
      <c r="Z2" s="1" t="s">
        <v>253</v>
      </c>
      <c r="AA2" s="1" t="s">
        <v>254</v>
      </c>
      <c r="AB2" s="1" t="s">
        <v>255</v>
      </c>
      <c r="AC2" s="1" t="s">
        <v>256</v>
      </c>
      <c r="AD2" s="1" t="s">
        <v>257</v>
      </c>
      <c r="AE2" s="1" t="s">
        <v>258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ABF5F-5F02-49D1-A609-352D5470B851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BA423-A904-4EBE-A3F5-AF268AB80954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A3948-E13F-4BA9-A0A9-126E0A7B30A2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moerman thymo</cp:lastModifiedBy>
  <dcterms:created xsi:type="dcterms:W3CDTF">2019-10-29T14:36:49Z</dcterms:created>
  <dcterms:modified xsi:type="dcterms:W3CDTF">2020-02-17T10:19:00Z</dcterms:modified>
</cp:coreProperties>
</file>